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новая папка с тех картами для конкурса\"/>
    </mc:Choice>
  </mc:AlternateContent>
  <xr:revisionPtr revIDLastSave="0" documentId="13_ncr:1_{E66F1872-C5C7-4AAB-8304-A3A54D6865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7" i="1" l="1"/>
  <c r="K77" i="1"/>
  <c r="J77" i="1"/>
  <c r="I77" i="1"/>
  <c r="H77" i="1"/>
  <c r="G77" i="1"/>
  <c r="F77" i="1"/>
  <c r="E77" i="1"/>
  <c r="D77" i="1"/>
  <c r="J105" i="1" l="1"/>
  <c r="L94" i="1"/>
  <c r="K94" i="1"/>
  <c r="J94" i="1"/>
  <c r="I94" i="1"/>
  <c r="H94" i="1"/>
  <c r="G94" i="1"/>
  <c r="F94" i="1"/>
  <c r="E94" i="1"/>
  <c r="D94" i="1"/>
  <c r="D103" i="1" l="1"/>
  <c r="E103" i="1"/>
  <c r="F103" i="1"/>
  <c r="G103" i="1"/>
  <c r="H103" i="1"/>
  <c r="I103" i="1"/>
  <c r="J103" i="1"/>
  <c r="K103" i="1"/>
  <c r="L103" i="1"/>
  <c r="D85" i="1"/>
  <c r="E85" i="1"/>
  <c r="F85" i="1"/>
  <c r="G85" i="1"/>
  <c r="H85" i="1"/>
  <c r="I85" i="1"/>
  <c r="J85" i="1"/>
  <c r="K85" i="1"/>
  <c r="L85" i="1"/>
  <c r="D69" i="1"/>
  <c r="E69" i="1"/>
  <c r="F69" i="1"/>
  <c r="G69" i="1"/>
  <c r="H69" i="1"/>
  <c r="I69" i="1"/>
  <c r="J69" i="1"/>
  <c r="K69" i="1"/>
  <c r="L69" i="1"/>
  <c r="D56" i="1"/>
  <c r="E56" i="1"/>
  <c r="F56" i="1"/>
  <c r="G56" i="1"/>
  <c r="H56" i="1"/>
  <c r="I56" i="1"/>
  <c r="J56" i="1"/>
  <c r="K56" i="1"/>
  <c r="L56" i="1"/>
  <c r="D47" i="1"/>
  <c r="E47" i="1"/>
  <c r="F47" i="1"/>
  <c r="G47" i="1"/>
  <c r="H47" i="1"/>
  <c r="I47" i="1"/>
  <c r="J47" i="1"/>
  <c r="K47" i="1"/>
  <c r="L47" i="1"/>
  <c r="D39" i="1"/>
  <c r="E39" i="1"/>
  <c r="F39" i="1"/>
  <c r="G39" i="1"/>
  <c r="H39" i="1"/>
  <c r="I39" i="1"/>
  <c r="J39" i="1"/>
  <c r="K39" i="1"/>
  <c r="L39" i="1"/>
  <c r="D30" i="1"/>
  <c r="E30" i="1"/>
  <c r="F30" i="1"/>
  <c r="G30" i="1"/>
  <c r="H30" i="1"/>
  <c r="I30" i="1"/>
  <c r="J30" i="1"/>
  <c r="K30" i="1"/>
  <c r="L30" i="1"/>
  <c r="D22" i="1"/>
  <c r="E22" i="1"/>
  <c r="F22" i="1"/>
  <c r="G22" i="1"/>
  <c r="H22" i="1"/>
  <c r="I22" i="1"/>
  <c r="J22" i="1"/>
  <c r="K22" i="1"/>
  <c r="L22" i="1"/>
  <c r="L105" i="1" l="1"/>
  <c r="H105" i="1"/>
  <c r="F105" i="1"/>
  <c r="L57" i="1"/>
  <c r="L58" i="1" s="1"/>
  <c r="J57" i="1"/>
  <c r="J58" i="1" s="1"/>
  <c r="H57" i="1"/>
  <c r="H58" i="1" s="1"/>
  <c r="D105" i="1"/>
  <c r="K105" i="1"/>
  <c r="I105" i="1"/>
  <c r="E105" i="1"/>
  <c r="K57" i="1"/>
  <c r="K58" i="1" s="1"/>
  <c r="I57" i="1"/>
  <c r="I58" i="1" s="1"/>
  <c r="D57" i="1"/>
  <c r="G57" i="1"/>
  <c r="G58" i="1" s="1"/>
  <c r="E57" i="1"/>
  <c r="E58" i="1" s="1"/>
  <c r="F57" i="1"/>
  <c r="F58" i="1" s="1"/>
  <c r="E106" i="1" l="1"/>
  <c r="E107" i="1" s="1"/>
  <c r="H106" i="1"/>
  <c r="H107" i="1" s="1"/>
  <c r="K106" i="1"/>
  <c r="K107" i="1" s="1"/>
  <c r="L106" i="1"/>
  <c r="L107" i="1" s="1"/>
  <c r="J106" i="1"/>
  <c r="J107" i="1" s="1"/>
  <c r="F106" i="1"/>
  <c r="F107" i="1" s="1"/>
  <c r="I106" i="1"/>
  <c r="I107" i="1" s="1"/>
  <c r="D106" i="1"/>
  <c r="D107" i="1" s="1"/>
  <c r="G107" i="1"/>
  <c r="D58" i="1"/>
</calcChain>
</file>

<file path=xl/sharedStrings.xml><?xml version="1.0" encoding="utf-8"?>
<sst xmlns="http://schemas.openxmlformats.org/spreadsheetml/2006/main" count="127" uniqueCount="73">
  <si>
    <t>Р-ра Сборник</t>
  </si>
  <si>
    <t xml:space="preserve">Наименование блюд </t>
  </si>
  <si>
    <t>Выход, гр</t>
  </si>
  <si>
    <t>Белки</t>
  </si>
  <si>
    <t>Жиры</t>
  </si>
  <si>
    <t>Углеводы</t>
  </si>
  <si>
    <t>Энерг. Ценность</t>
  </si>
  <si>
    <t>Витамины</t>
  </si>
  <si>
    <t>Минеральные в-ва</t>
  </si>
  <si>
    <t>ккал</t>
  </si>
  <si>
    <t>В1</t>
  </si>
  <si>
    <t>В2</t>
  </si>
  <si>
    <t>С</t>
  </si>
  <si>
    <t>Са</t>
  </si>
  <si>
    <t>1 НЕДЕЛЯ</t>
  </si>
  <si>
    <t>1 ДЕНЬ</t>
  </si>
  <si>
    <t>Чай с сахаром</t>
  </si>
  <si>
    <t>Итого</t>
  </si>
  <si>
    <t>2 ДЕНЬ</t>
  </si>
  <si>
    <t>3 ДЕНЬ</t>
  </si>
  <si>
    <t>4 ДЕНЬ</t>
  </si>
  <si>
    <t>5 ДЕНЬ</t>
  </si>
  <si>
    <t>2 НЕДЕЛЯ</t>
  </si>
  <si>
    <t xml:space="preserve">В меню сезонные овощи, включены в сложный гарнир. </t>
  </si>
  <si>
    <t xml:space="preserve">                                   ПРИМЕРНОЕ  ДВУХНЕДЕЛЬНОЕ  МЕНЮ КОМПЛЕКСНЫХ ЗАВТРАКОВ</t>
  </si>
  <si>
    <t>Fe</t>
  </si>
  <si>
    <t>Приимечание:</t>
  </si>
  <si>
    <t>Фрукты по сезону</t>
  </si>
  <si>
    <t>Яйцо отварное</t>
  </si>
  <si>
    <t>Чай с сах и лимон</t>
  </si>
  <si>
    <t xml:space="preserve">Для приготовления блюд используется продукция с йодсодержащими элементами – с целью поддержания </t>
  </si>
  <si>
    <t>микронутриентов в организме детей. В рационе – йодированная соль, морская рыба.</t>
  </si>
  <si>
    <t>ДЛЯ УЧАЩИХСЯ  С 7 до 11 лет</t>
  </si>
  <si>
    <t>0.06</t>
  </si>
  <si>
    <t>Итого за неделю</t>
  </si>
  <si>
    <t>Итого среднее за неделю</t>
  </si>
  <si>
    <t>Итого за период</t>
  </si>
  <si>
    <t>Итого среднее за период</t>
  </si>
  <si>
    <t>1. Сборник рецептур на продукцию для обучащихся во всех образовательных учреждениях. М.2017г</t>
  </si>
  <si>
    <t>2. Санитарно-эпидемиологические требования к организации ощественного питания населения. СанПиН2.3/2.4.3590-20</t>
  </si>
  <si>
    <t xml:space="preserve">                        </t>
  </si>
  <si>
    <t>1шт/40г</t>
  </si>
  <si>
    <t>Овощи по сезону</t>
  </si>
  <si>
    <t>2854, 89</t>
  </si>
  <si>
    <t>Хлеб пшеничный</t>
  </si>
  <si>
    <t>Тефтели (говядина) с соусом</t>
  </si>
  <si>
    <t>150</t>
  </si>
  <si>
    <t>655</t>
  </si>
  <si>
    <t>200/15/7</t>
  </si>
  <si>
    <t>110</t>
  </si>
  <si>
    <t>210</t>
  </si>
  <si>
    <t>338</t>
  </si>
  <si>
    <t>268/330</t>
  </si>
  <si>
    <t>278/330</t>
  </si>
  <si>
    <t>Диета (ЛЫСЕНКО ДЕМИД)</t>
  </si>
  <si>
    <t>Каша мол гречневая с маслом растительным</t>
  </si>
  <si>
    <t>Чай с сахаром с лимоном</t>
  </si>
  <si>
    <t>Плов (свинина)</t>
  </si>
  <si>
    <t>Икра кабачковая</t>
  </si>
  <si>
    <t>Котлета (филе птицы)</t>
  </si>
  <si>
    <t>Каша пшеничная рассыпчатая с маслом растит</t>
  </si>
  <si>
    <t>Гуляш из говядины</t>
  </si>
  <si>
    <t>Картофель отварной с маслом растит</t>
  </si>
  <si>
    <t>Филе птицы отварное</t>
  </si>
  <si>
    <t>Макаронные изделия отварные с маслом растит</t>
  </si>
  <si>
    <t>Рис припущенный с маслом растит</t>
  </si>
  <si>
    <t>Котлета Домашняя</t>
  </si>
  <si>
    <t>Птица отварная</t>
  </si>
  <si>
    <t>Каша гречневая рассычатая с маслом растит</t>
  </si>
  <si>
    <t>Жаркое по домашнему (свинина)</t>
  </si>
  <si>
    <t>Филе курицы отварное</t>
  </si>
  <si>
    <t>Картофель отварной с маслом растительным</t>
  </si>
  <si>
    <t>Макаронные изделия отварные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</si>
</sst>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75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Border="1"/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13" fillId="0" borderId="1" xfId="0" applyFont="1" applyBorder="1" applyAlignment="1">
      <alignment vertical="center" wrapText="1"/>
    </xf>
    <xf numFmtId="0" fontId="1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5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/>
    <xf numFmtId="164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1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indent="3"/>
    </xf>
    <xf numFmtId="0" fontId="13" fillId="0" borderId="0" xfId="0" applyFont="1" applyFill="1"/>
    <xf numFmtId="0" fontId="1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2"/>
  <sheetViews>
    <sheetView tabSelected="1" topLeftCell="A91" zoomScale="79" zoomScaleNormal="79" workbookViewId="0">
      <selection activeCell="Q98" sqref="Q98"/>
    </sheetView>
  </sheetViews>
  <sheetFormatPr defaultRowHeight="15" x14ac:dyDescent="0.25"/>
  <cols>
    <col min="1" max="1" width="7.7109375" customWidth="1"/>
    <col min="2" max="2" width="35.28515625" customWidth="1"/>
    <col min="3" max="3" width="12" customWidth="1"/>
    <col min="4" max="4" width="14.42578125" customWidth="1"/>
    <col min="5" max="5" width="15.42578125" customWidth="1"/>
    <col min="6" max="6" width="14" customWidth="1"/>
    <col min="7" max="7" width="14.140625" customWidth="1"/>
    <col min="8" max="8" width="8.5703125" customWidth="1"/>
    <col min="9" max="9" width="10" customWidth="1"/>
    <col min="10" max="10" width="12.140625" bestFit="1" customWidth="1"/>
    <col min="11" max="11" width="16.28515625" customWidth="1"/>
    <col min="12" max="12" width="10.42578125" customWidth="1"/>
  </cols>
  <sheetData>
    <row r="1" spans="1:12" ht="3.75" customHeight="1" x14ac:dyDescent="0.25"/>
    <row r="2" spans="1:12" hidden="1" x14ac:dyDescent="0.25"/>
    <row r="3" spans="1:12" hidden="1" x14ac:dyDescent="0.25"/>
    <row r="4" spans="1:12" hidden="1" x14ac:dyDescent="0.25"/>
    <row r="5" spans="1:12" hidden="1" x14ac:dyDescent="0.25"/>
    <row r="6" spans="1:12" hidden="1" x14ac:dyDescent="0.25"/>
    <row r="7" spans="1:12" ht="15.75" x14ac:dyDescent="0.25">
      <c r="B7" s="72" t="s">
        <v>24</v>
      </c>
      <c r="C7" s="72"/>
      <c r="D7" s="72"/>
      <c r="E7" s="72"/>
      <c r="F7" s="72"/>
      <c r="G7" s="72"/>
    </row>
    <row r="8" spans="1:12" ht="17.100000000000001" customHeight="1" x14ac:dyDescent="0.25">
      <c r="B8" s="74" t="s">
        <v>32</v>
      </c>
      <c r="C8" s="74"/>
      <c r="D8" s="74"/>
      <c r="E8" s="74"/>
      <c r="F8" s="74"/>
      <c r="G8" s="74"/>
    </row>
    <row r="9" spans="1:12" ht="17.100000000000001" customHeight="1" x14ac:dyDescent="0.3">
      <c r="C9" s="24"/>
      <c r="D9" s="26"/>
      <c r="E9" s="25"/>
      <c r="F9" s="25"/>
      <c r="G9" s="22"/>
    </row>
    <row r="10" spans="1:12" ht="17.100000000000001" customHeight="1" x14ac:dyDescent="0.25">
      <c r="C10" t="s">
        <v>54</v>
      </c>
    </row>
    <row r="11" spans="1:12" ht="17.100000000000001" customHeight="1" x14ac:dyDescent="0.3">
      <c r="A11" s="73"/>
      <c r="B11" s="73"/>
    </row>
    <row r="12" spans="1:12" ht="17.100000000000001" customHeight="1" x14ac:dyDescent="0.25"/>
    <row r="13" spans="1:12" ht="27.75" customHeigh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31" t="s">
        <v>7</v>
      </c>
      <c r="I13" s="32"/>
      <c r="J13" s="1"/>
      <c r="K13" s="31" t="s">
        <v>8</v>
      </c>
      <c r="L13" s="1"/>
    </row>
    <row r="14" spans="1:12" ht="17.100000000000001" customHeight="1" x14ac:dyDescent="0.25">
      <c r="A14" s="2"/>
      <c r="B14" s="1"/>
      <c r="C14" s="1"/>
      <c r="D14" s="1"/>
      <c r="E14" s="1"/>
      <c r="F14" s="1"/>
      <c r="G14" s="1" t="s">
        <v>9</v>
      </c>
      <c r="H14" s="1" t="s">
        <v>10</v>
      </c>
      <c r="I14" s="1" t="s">
        <v>11</v>
      </c>
      <c r="J14" s="1" t="s">
        <v>12</v>
      </c>
      <c r="K14" s="1" t="s">
        <v>13</v>
      </c>
      <c r="L14" s="1" t="s">
        <v>25</v>
      </c>
    </row>
    <row r="15" spans="1:12" ht="17.100000000000001" customHeight="1" x14ac:dyDescent="0.25">
      <c r="A15" s="2"/>
      <c r="B15" s="3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7.100000000000001" customHeight="1" x14ac:dyDescent="0.25">
      <c r="A16" s="2"/>
      <c r="B16" s="23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4" ht="17.100000000000001" customHeight="1" x14ac:dyDescent="0.25">
      <c r="A17" s="2">
        <v>168</v>
      </c>
      <c r="B17" s="27" t="s">
        <v>55</v>
      </c>
      <c r="C17" s="28" t="s">
        <v>50</v>
      </c>
      <c r="D17" s="55">
        <v>6.2</v>
      </c>
      <c r="E17" s="55">
        <v>5.2</v>
      </c>
      <c r="F17" s="55">
        <v>13.7</v>
      </c>
      <c r="G17" s="47">
        <v>294</v>
      </c>
      <c r="H17" s="47">
        <v>0.09</v>
      </c>
      <c r="I17" s="47">
        <v>0.19</v>
      </c>
      <c r="J17" s="55">
        <v>1.33</v>
      </c>
      <c r="K17" s="55">
        <v>152.35</v>
      </c>
      <c r="L17" s="47">
        <v>0.6</v>
      </c>
    </row>
    <row r="18" spans="1:14" ht="17.100000000000001" customHeight="1" x14ac:dyDescent="0.25">
      <c r="A18" s="2"/>
      <c r="B18" s="5" t="s">
        <v>28</v>
      </c>
      <c r="C18" s="6">
        <v>40</v>
      </c>
      <c r="D18" s="55">
        <v>3.02</v>
      </c>
      <c r="E18" s="55">
        <v>2.8</v>
      </c>
      <c r="F18" s="55">
        <v>0</v>
      </c>
      <c r="G18" s="55">
        <v>40</v>
      </c>
      <c r="H18" s="55">
        <v>0.01</v>
      </c>
      <c r="I18" s="47">
        <v>0.05</v>
      </c>
      <c r="J18" s="47">
        <v>0.1</v>
      </c>
      <c r="K18" s="55">
        <v>114.4</v>
      </c>
      <c r="L18" s="47">
        <v>0.13</v>
      </c>
    </row>
    <row r="19" spans="1:14" ht="17.100000000000001" customHeight="1" x14ac:dyDescent="0.25">
      <c r="A19" s="28" t="s">
        <v>51</v>
      </c>
      <c r="B19" s="45" t="s">
        <v>27</v>
      </c>
      <c r="C19" s="6">
        <v>100</v>
      </c>
      <c r="D19" s="55">
        <v>0.4</v>
      </c>
      <c r="E19" s="55">
        <v>0.5</v>
      </c>
      <c r="F19" s="55">
        <v>9.8000000000000007</v>
      </c>
      <c r="G19" s="55">
        <v>47</v>
      </c>
      <c r="H19" s="55">
        <v>0</v>
      </c>
      <c r="I19" s="55">
        <v>0.01</v>
      </c>
      <c r="J19" s="55">
        <v>10</v>
      </c>
      <c r="K19" s="55">
        <v>16</v>
      </c>
      <c r="L19" s="55">
        <v>2.2000000000000002</v>
      </c>
      <c r="N19" s="56"/>
    </row>
    <row r="20" spans="1:14" ht="17.100000000000001" customHeight="1" x14ac:dyDescent="0.25">
      <c r="A20" s="4"/>
      <c r="B20" s="5" t="s">
        <v>44</v>
      </c>
      <c r="C20" s="6">
        <v>40</v>
      </c>
      <c r="D20" s="55">
        <v>3.2</v>
      </c>
      <c r="E20" s="55">
        <v>0.4</v>
      </c>
      <c r="F20" s="55">
        <v>19.3</v>
      </c>
      <c r="G20" s="47">
        <v>93.5</v>
      </c>
      <c r="H20" s="47">
        <v>0.01</v>
      </c>
      <c r="I20" s="47">
        <v>0</v>
      </c>
      <c r="J20" s="47">
        <v>0</v>
      </c>
      <c r="K20" s="55">
        <v>9.1999999999999993</v>
      </c>
      <c r="L20" s="47">
        <v>0.6</v>
      </c>
    </row>
    <row r="21" spans="1:14" ht="17.100000000000001" customHeight="1" x14ac:dyDescent="0.25">
      <c r="A21" s="4">
        <v>376</v>
      </c>
      <c r="B21" s="5" t="s">
        <v>56</v>
      </c>
      <c r="C21" s="6" t="s">
        <v>48</v>
      </c>
      <c r="D21" s="55">
        <v>4.0999999999999996</v>
      </c>
      <c r="E21" s="55">
        <v>1.5</v>
      </c>
      <c r="F21" s="55">
        <v>21.6</v>
      </c>
      <c r="G21" s="47">
        <v>106.6</v>
      </c>
      <c r="H21" s="47" t="s">
        <v>33</v>
      </c>
      <c r="I21" s="47">
        <v>0.19</v>
      </c>
      <c r="J21" s="55">
        <v>1.59</v>
      </c>
      <c r="K21" s="47">
        <v>152.19999999999999</v>
      </c>
      <c r="L21" s="47">
        <v>0.48</v>
      </c>
    </row>
    <row r="22" spans="1:14" ht="17.100000000000001" customHeight="1" x14ac:dyDescent="0.25">
      <c r="A22" s="2"/>
      <c r="B22" s="7" t="s">
        <v>17</v>
      </c>
      <c r="C22" s="52">
        <v>570</v>
      </c>
      <c r="D22" s="48">
        <f>SUM(D17:D21)</f>
        <v>16.920000000000002</v>
      </c>
      <c r="E22" s="57">
        <f>SUM(E17:E21)</f>
        <v>10.4</v>
      </c>
      <c r="F22" s="57">
        <f>SUM(F17:F21)</f>
        <v>64.400000000000006</v>
      </c>
      <c r="G22" s="48">
        <f>SUM(G17:G21)</f>
        <v>581.1</v>
      </c>
      <c r="H22" s="48">
        <f>SUM(H17:H21)</f>
        <v>0.10999999999999999</v>
      </c>
      <c r="I22" s="48">
        <f>SUM(I17:I21)</f>
        <v>0.44</v>
      </c>
      <c r="J22" s="57">
        <f>SUM(J17:J21)</f>
        <v>13.02</v>
      </c>
      <c r="K22" s="48">
        <f>SUM(K17:K21)</f>
        <v>444.15</v>
      </c>
      <c r="L22" s="48">
        <f>SUM(L17:L21)</f>
        <v>4.01</v>
      </c>
    </row>
    <row r="23" spans="1:14" ht="17.100000000000001" customHeight="1" x14ac:dyDescent="0.25">
      <c r="A23" s="2"/>
      <c r="B23" s="8"/>
      <c r="C23" s="6"/>
      <c r="D23" s="47"/>
      <c r="E23" s="47"/>
      <c r="F23" s="47"/>
      <c r="G23" s="47"/>
      <c r="H23" s="47"/>
      <c r="I23" s="47"/>
      <c r="J23" s="47"/>
      <c r="K23" s="47"/>
      <c r="L23" s="47"/>
      <c r="M23" s="51"/>
    </row>
    <row r="24" spans="1:14" ht="17.100000000000001" customHeight="1" x14ac:dyDescent="0.25">
      <c r="A24" s="2"/>
      <c r="B24" s="23" t="s">
        <v>18</v>
      </c>
      <c r="C24" s="6"/>
      <c r="D24" s="47"/>
      <c r="E24" s="47"/>
      <c r="F24" s="47"/>
      <c r="G24" s="47"/>
      <c r="H24" s="47"/>
      <c r="I24" s="47"/>
      <c r="J24" s="47"/>
      <c r="K24" s="47"/>
      <c r="L24" s="47"/>
      <c r="M24" s="51"/>
    </row>
    <row r="25" spans="1:14" ht="17.100000000000001" customHeight="1" x14ac:dyDescent="0.25">
      <c r="A25" s="2">
        <v>265</v>
      </c>
      <c r="B25" s="27" t="s">
        <v>57</v>
      </c>
      <c r="C25" s="6">
        <v>200</v>
      </c>
      <c r="D25" s="55">
        <v>16.8</v>
      </c>
      <c r="E25" s="55">
        <v>37.6</v>
      </c>
      <c r="F25" s="55">
        <v>34.5</v>
      </c>
      <c r="G25" s="55">
        <v>544</v>
      </c>
      <c r="H25" s="47">
        <v>0.24</v>
      </c>
      <c r="I25" s="47">
        <v>0.24</v>
      </c>
      <c r="J25" s="55">
        <v>4.67</v>
      </c>
      <c r="K25" s="47">
        <v>41</v>
      </c>
      <c r="L25" s="55">
        <v>3.7</v>
      </c>
      <c r="M25" s="51"/>
    </row>
    <row r="26" spans="1:14" ht="17.100000000000001" customHeight="1" x14ac:dyDescent="0.25">
      <c r="A26" s="4">
        <v>52</v>
      </c>
      <c r="B26" s="5" t="s">
        <v>58</v>
      </c>
      <c r="C26" s="6">
        <v>60</v>
      </c>
      <c r="D26" s="55">
        <v>1.4</v>
      </c>
      <c r="E26" s="55">
        <v>6</v>
      </c>
      <c r="F26" s="55">
        <v>8.26</v>
      </c>
      <c r="G26" s="55">
        <v>93</v>
      </c>
      <c r="H26" s="47">
        <v>0.02</v>
      </c>
      <c r="I26" s="47">
        <v>0.01</v>
      </c>
      <c r="J26" s="55">
        <v>0.8</v>
      </c>
      <c r="K26" s="55">
        <v>9.31</v>
      </c>
      <c r="L26" s="55">
        <v>0.2</v>
      </c>
      <c r="M26" s="51"/>
    </row>
    <row r="27" spans="1:14" ht="17.100000000000001" customHeight="1" x14ac:dyDescent="0.25">
      <c r="A27" s="28">
        <v>338</v>
      </c>
      <c r="B27" s="45" t="s">
        <v>27</v>
      </c>
      <c r="C27" s="6">
        <v>100</v>
      </c>
      <c r="D27" s="55">
        <v>0.4</v>
      </c>
      <c r="E27" s="55">
        <v>0.5</v>
      </c>
      <c r="F27" s="55">
        <v>9.8000000000000007</v>
      </c>
      <c r="G27" s="55">
        <v>47</v>
      </c>
      <c r="H27" s="55">
        <v>0.03</v>
      </c>
      <c r="I27" s="55">
        <v>0.02</v>
      </c>
      <c r="J27" s="55">
        <v>10</v>
      </c>
      <c r="K27" s="55">
        <v>16</v>
      </c>
      <c r="L27" s="55">
        <v>1.5</v>
      </c>
      <c r="M27" s="30"/>
    </row>
    <row r="28" spans="1:14" ht="17.100000000000001" customHeight="1" x14ac:dyDescent="0.25">
      <c r="A28" s="4">
        <v>376</v>
      </c>
      <c r="B28" s="5" t="s">
        <v>16</v>
      </c>
      <c r="C28" s="6">
        <v>215</v>
      </c>
      <c r="D28" s="55">
        <v>7.0000000000000007E-2</v>
      </c>
      <c r="E28" s="55">
        <v>0.02</v>
      </c>
      <c r="F28" s="55">
        <v>15</v>
      </c>
      <c r="G28" s="55">
        <v>60</v>
      </c>
      <c r="H28" s="55">
        <v>0.01</v>
      </c>
      <c r="I28" s="55">
        <v>0.1</v>
      </c>
      <c r="J28" s="47">
        <v>1</v>
      </c>
      <c r="K28" s="55">
        <v>98.1</v>
      </c>
      <c r="L28" s="47">
        <v>0.28000000000000003</v>
      </c>
      <c r="M28" s="51"/>
    </row>
    <row r="29" spans="1:14" ht="17.100000000000001" customHeight="1" x14ac:dyDescent="0.25">
      <c r="A29" s="4"/>
      <c r="B29" s="5" t="s">
        <v>44</v>
      </c>
      <c r="C29" s="6">
        <v>40</v>
      </c>
      <c r="D29" s="55">
        <v>3.2</v>
      </c>
      <c r="E29" s="55">
        <v>0.4</v>
      </c>
      <c r="F29" s="55">
        <v>19.3</v>
      </c>
      <c r="G29" s="47">
        <v>93.5</v>
      </c>
      <c r="H29" s="47">
        <v>0.01</v>
      </c>
      <c r="I29" s="47">
        <v>0</v>
      </c>
      <c r="J29" s="47">
        <v>0</v>
      </c>
      <c r="K29" s="55">
        <v>9.1999999999999993</v>
      </c>
      <c r="L29" s="47">
        <v>0.6</v>
      </c>
    </row>
    <row r="30" spans="1:14" ht="17.100000000000001" customHeight="1" x14ac:dyDescent="0.25">
      <c r="A30" s="2"/>
      <c r="B30" s="7" t="s">
        <v>17</v>
      </c>
      <c r="C30" s="71">
        <v>615</v>
      </c>
      <c r="D30" s="57">
        <f t="shared" ref="D30:L30" si="0">SUM(D25:D29)</f>
        <v>21.869999999999997</v>
      </c>
      <c r="E30" s="57">
        <f t="shared" si="0"/>
        <v>44.52</v>
      </c>
      <c r="F30" s="57">
        <f t="shared" si="0"/>
        <v>86.86</v>
      </c>
      <c r="G30" s="57">
        <f t="shared" si="0"/>
        <v>837.5</v>
      </c>
      <c r="H30" s="48">
        <f t="shared" si="0"/>
        <v>0.31000000000000005</v>
      </c>
      <c r="I30" s="48">
        <f t="shared" si="0"/>
        <v>0.37</v>
      </c>
      <c r="J30" s="57">
        <f t="shared" si="0"/>
        <v>16.47</v>
      </c>
      <c r="K30" s="48">
        <f t="shared" si="0"/>
        <v>173.60999999999999</v>
      </c>
      <c r="L30" s="57">
        <f t="shared" si="0"/>
        <v>6.28</v>
      </c>
      <c r="M30" s="29"/>
    </row>
    <row r="31" spans="1:14" ht="17.100000000000001" customHeight="1" x14ac:dyDescent="0.25">
      <c r="A31" s="2"/>
      <c r="B31" s="3"/>
      <c r="C31" s="6"/>
      <c r="D31" s="47"/>
      <c r="E31" s="47"/>
      <c r="F31" s="47"/>
      <c r="G31" s="47"/>
      <c r="H31" s="47"/>
      <c r="I31" s="47"/>
      <c r="J31" s="47"/>
      <c r="K31" s="47"/>
      <c r="L31" s="47"/>
    </row>
    <row r="32" spans="1:14" ht="17.100000000000001" customHeight="1" x14ac:dyDescent="0.25">
      <c r="A32" s="2"/>
      <c r="B32" s="23" t="s">
        <v>19</v>
      </c>
      <c r="C32" s="6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7.100000000000001" customHeight="1" x14ac:dyDescent="0.25">
      <c r="A33" s="4">
        <v>54</v>
      </c>
      <c r="B33" s="5" t="s">
        <v>42</v>
      </c>
      <c r="C33" s="6">
        <v>30</v>
      </c>
      <c r="D33" s="55">
        <v>0.71</v>
      </c>
      <c r="E33" s="55">
        <v>0.05</v>
      </c>
      <c r="F33" s="55">
        <v>1.3</v>
      </c>
      <c r="G33" s="55">
        <v>7</v>
      </c>
      <c r="H33" s="47">
        <v>0.01</v>
      </c>
      <c r="I33" s="47">
        <v>0.02</v>
      </c>
      <c r="J33" s="55">
        <v>1.7</v>
      </c>
      <c r="K33" s="55">
        <v>17.77</v>
      </c>
      <c r="L33" s="55">
        <v>0.51</v>
      </c>
    </row>
    <row r="34" spans="1:12" ht="17.100000000000001" customHeight="1" x14ac:dyDescent="0.25">
      <c r="A34" s="46" t="s">
        <v>52</v>
      </c>
      <c r="B34" s="27" t="s">
        <v>59</v>
      </c>
      <c r="C34" s="6">
        <v>90</v>
      </c>
      <c r="D34" s="55">
        <v>9.35</v>
      </c>
      <c r="E34" s="55">
        <v>21.26</v>
      </c>
      <c r="F34" s="55">
        <v>12.1</v>
      </c>
      <c r="G34" s="55">
        <v>279</v>
      </c>
      <c r="H34" s="47">
        <v>0.26</v>
      </c>
      <c r="I34" s="47">
        <v>0.11</v>
      </c>
      <c r="J34" s="55">
        <v>3.19</v>
      </c>
      <c r="K34" s="47">
        <v>38.36</v>
      </c>
      <c r="L34" s="55">
        <v>1.53</v>
      </c>
    </row>
    <row r="35" spans="1:12" ht="17.100000000000001" customHeight="1" x14ac:dyDescent="0.25">
      <c r="A35" s="4">
        <v>171</v>
      </c>
      <c r="B35" s="5" t="s">
        <v>60</v>
      </c>
      <c r="C35" s="28" t="s">
        <v>46</v>
      </c>
      <c r="D35" s="55">
        <v>6.32</v>
      </c>
      <c r="E35" s="55">
        <v>4.5</v>
      </c>
      <c r="F35" s="55">
        <v>14.8</v>
      </c>
      <c r="G35" s="55">
        <v>221</v>
      </c>
      <c r="H35" s="47">
        <v>0.12</v>
      </c>
      <c r="I35" s="47">
        <v>0.05</v>
      </c>
      <c r="J35" s="47">
        <v>0</v>
      </c>
      <c r="K35" s="47">
        <v>24</v>
      </c>
      <c r="L35" s="55">
        <v>2.69</v>
      </c>
    </row>
    <row r="36" spans="1:12" ht="17.100000000000001" customHeight="1" x14ac:dyDescent="0.25">
      <c r="A36" s="4">
        <v>376</v>
      </c>
      <c r="B36" s="5" t="s">
        <v>16</v>
      </c>
      <c r="C36" s="6">
        <v>215</v>
      </c>
      <c r="D36" s="55">
        <v>7.0000000000000007E-2</v>
      </c>
      <c r="E36" s="55">
        <v>0.02</v>
      </c>
      <c r="F36" s="55">
        <v>15</v>
      </c>
      <c r="G36" s="55">
        <v>60</v>
      </c>
      <c r="H36" s="55">
        <v>0.01</v>
      </c>
      <c r="I36" s="55">
        <v>0.1</v>
      </c>
      <c r="J36" s="47">
        <v>1</v>
      </c>
      <c r="K36" s="55">
        <v>98.1</v>
      </c>
      <c r="L36" s="47">
        <v>0.28000000000000003</v>
      </c>
    </row>
    <row r="37" spans="1:12" ht="17.100000000000001" customHeight="1" x14ac:dyDescent="0.25">
      <c r="A37" s="28">
        <v>338</v>
      </c>
      <c r="B37" s="45" t="s">
        <v>27</v>
      </c>
      <c r="C37" s="6">
        <v>100</v>
      </c>
      <c r="D37" s="55">
        <v>0.4</v>
      </c>
      <c r="E37" s="55">
        <v>0.5</v>
      </c>
      <c r="F37" s="55">
        <v>9.8000000000000007</v>
      </c>
      <c r="G37" s="55">
        <v>47</v>
      </c>
      <c r="H37" s="55">
        <v>0.01</v>
      </c>
      <c r="I37" s="55">
        <v>0.02</v>
      </c>
      <c r="J37" s="55">
        <v>10</v>
      </c>
      <c r="K37" s="55">
        <v>8</v>
      </c>
      <c r="L37" s="55">
        <v>0.6</v>
      </c>
    </row>
    <row r="38" spans="1:12" ht="17.100000000000001" customHeight="1" x14ac:dyDescent="0.25">
      <c r="A38" s="4"/>
      <c r="B38" s="5" t="s">
        <v>44</v>
      </c>
      <c r="C38" s="6">
        <v>40</v>
      </c>
      <c r="D38" s="55">
        <v>3.2</v>
      </c>
      <c r="E38" s="55">
        <v>0.02</v>
      </c>
      <c r="F38" s="55">
        <v>19.3</v>
      </c>
      <c r="G38" s="47">
        <v>93.5</v>
      </c>
      <c r="H38" s="47">
        <v>0.01</v>
      </c>
      <c r="I38" s="47">
        <v>0</v>
      </c>
      <c r="J38" s="47">
        <v>0</v>
      </c>
      <c r="K38" s="55">
        <v>9.1999999999999993</v>
      </c>
      <c r="L38" s="47">
        <v>0.6</v>
      </c>
    </row>
    <row r="39" spans="1:12" ht="17.100000000000001" customHeight="1" x14ac:dyDescent="0.25">
      <c r="A39" s="2"/>
      <c r="B39" s="7" t="s">
        <v>17</v>
      </c>
      <c r="C39" s="70" t="s">
        <v>47</v>
      </c>
      <c r="D39" s="57">
        <f>SUM(D33:D38)</f>
        <v>20.049999999999997</v>
      </c>
      <c r="E39" s="57">
        <f>SUM(E33:E38)</f>
        <v>26.35</v>
      </c>
      <c r="F39" s="57">
        <f>SUM(F33:F38)</f>
        <v>72.3</v>
      </c>
      <c r="G39" s="57">
        <f>SUM(G33:G38)</f>
        <v>707.5</v>
      </c>
      <c r="H39" s="48">
        <f>SUM(H33:H38)</f>
        <v>0.42000000000000004</v>
      </c>
      <c r="I39" s="48">
        <f>SUM(I33:I38)</f>
        <v>0.30000000000000004</v>
      </c>
      <c r="J39" s="57">
        <f>SUM(J33:J38)</f>
        <v>15.89</v>
      </c>
      <c r="K39" s="48">
        <f>SUM(K33:K38)</f>
        <v>195.42999999999998</v>
      </c>
      <c r="L39" s="57">
        <f>SUM(L33:L38)</f>
        <v>6.21</v>
      </c>
    </row>
    <row r="40" spans="1:12" ht="18.75" x14ac:dyDescent="0.25">
      <c r="A40" s="2"/>
      <c r="B40" s="1"/>
      <c r="C40" s="6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20.25" x14ac:dyDescent="0.25">
      <c r="A41" s="2"/>
      <c r="B41" s="23" t="s">
        <v>20</v>
      </c>
      <c r="C41" s="6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18.75" x14ac:dyDescent="0.25">
      <c r="A42" s="2">
        <v>223</v>
      </c>
      <c r="B42" s="5" t="s">
        <v>61</v>
      </c>
      <c r="C42" s="6">
        <v>150</v>
      </c>
      <c r="D42" s="47">
        <v>16.71</v>
      </c>
      <c r="E42" s="47">
        <v>11.4</v>
      </c>
      <c r="F42" s="47">
        <v>53.8</v>
      </c>
      <c r="G42" s="47">
        <v>384</v>
      </c>
      <c r="H42" s="47">
        <v>0.05</v>
      </c>
      <c r="I42" s="47">
        <v>0.02</v>
      </c>
      <c r="J42" s="47">
        <v>12.44</v>
      </c>
      <c r="K42" s="47">
        <v>120</v>
      </c>
      <c r="L42" s="47">
        <v>0.9</v>
      </c>
    </row>
    <row r="43" spans="1:12" ht="17.25" customHeight="1" x14ac:dyDescent="0.25">
      <c r="A43" s="2">
        <v>175</v>
      </c>
      <c r="B43" s="5" t="s">
        <v>62</v>
      </c>
      <c r="C43" s="6">
        <v>10</v>
      </c>
      <c r="D43" s="55">
        <v>2.3199999999999998</v>
      </c>
      <c r="E43" s="55">
        <v>2.95</v>
      </c>
      <c r="F43" s="55">
        <v>0</v>
      </c>
      <c r="G43" s="55">
        <v>36</v>
      </c>
      <c r="H43" s="55">
        <v>0</v>
      </c>
      <c r="I43" s="47">
        <v>0.03</v>
      </c>
      <c r="J43" s="47">
        <v>7.0000000000000007E-2</v>
      </c>
      <c r="K43" s="55">
        <v>88</v>
      </c>
      <c r="L43" s="47">
        <v>0.1</v>
      </c>
    </row>
    <row r="44" spans="1:12" ht="17.25" customHeight="1" x14ac:dyDescent="0.25">
      <c r="A44" s="28">
        <v>338</v>
      </c>
      <c r="B44" s="45" t="s">
        <v>27</v>
      </c>
      <c r="C44" s="6">
        <v>100</v>
      </c>
      <c r="D44" s="55">
        <v>0.4</v>
      </c>
      <c r="E44" s="55">
        <v>0.5</v>
      </c>
      <c r="F44" s="55">
        <v>9.8000000000000007</v>
      </c>
      <c r="G44" s="55">
        <v>47</v>
      </c>
      <c r="H44" s="55">
        <v>0.01</v>
      </c>
      <c r="I44" s="55">
        <v>0.02</v>
      </c>
      <c r="J44" s="55">
        <v>10</v>
      </c>
      <c r="K44" s="55">
        <v>8</v>
      </c>
      <c r="L44" s="55">
        <v>0.6</v>
      </c>
    </row>
    <row r="45" spans="1:12" ht="17.25" customHeight="1" x14ac:dyDescent="0.25">
      <c r="A45" s="4">
        <v>376</v>
      </c>
      <c r="B45" s="5" t="s">
        <v>16</v>
      </c>
      <c r="C45" s="6">
        <v>215</v>
      </c>
      <c r="D45" s="55">
        <v>7.0000000000000007E-2</v>
      </c>
      <c r="E45" s="55">
        <v>0.02</v>
      </c>
      <c r="F45" s="55">
        <v>15</v>
      </c>
      <c r="G45" s="55">
        <v>60</v>
      </c>
      <c r="H45" s="55">
        <v>0.01</v>
      </c>
      <c r="I45" s="55">
        <v>0.1</v>
      </c>
      <c r="J45" s="47">
        <v>1</v>
      </c>
      <c r="K45" s="55">
        <v>98.1</v>
      </c>
      <c r="L45" s="47">
        <v>0.28000000000000003</v>
      </c>
    </row>
    <row r="46" spans="1:12" ht="18.75" x14ac:dyDescent="0.25">
      <c r="A46" s="4"/>
      <c r="B46" s="5" t="s">
        <v>44</v>
      </c>
      <c r="C46" s="6">
        <v>40</v>
      </c>
      <c r="D46" s="55">
        <v>3.2</v>
      </c>
      <c r="E46" s="55">
        <v>0.02</v>
      </c>
      <c r="F46" s="55">
        <v>19.3</v>
      </c>
      <c r="G46" s="47">
        <v>93.5</v>
      </c>
      <c r="H46" s="47">
        <v>0.01</v>
      </c>
      <c r="I46" s="47">
        <v>0</v>
      </c>
      <c r="J46" s="47">
        <v>0</v>
      </c>
      <c r="K46" s="55">
        <v>9.1999999999999993</v>
      </c>
      <c r="L46" s="47">
        <v>0.6</v>
      </c>
    </row>
    <row r="47" spans="1:12" ht="18.75" x14ac:dyDescent="0.25">
      <c r="A47" s="2"/>
      <c r="B47" s="7" t="s">
        <v>17</v>
      </c>
      <c r="C47" s="52">
        <v>515</v>
      </c>
      <c r="D47" s="57">
        <f t="shared" ref="D47:L47" si="1">SUM(D42:D46)</f>
        <v>22.7</v>
      </c>
      <c r="E47" s="57">
        <f t="shared" si="1"/>
        <v>14.89</v>
      </c>
      <c r="F47" s="57">
        <f t="shared" si="1"/>
        <v>97.899999999999991</v>
      </c>
      <c r="G47" s="57">
        <f t="shared" si="1"/>
        <v>620.5</v>
      </c>
      <c r="H47" s="48">
        <f t="shared" si="1"/>
        <v>0.08</v>
      </c>
      <c r="I47" s="48">
        <f t="shared" si="1"/>
        <v>0.17</v>
      </c>
      <c r="J47" s="48">
        <f t="shared" si="1"/>
        <v>23.509999999999998</v>
      </c>
      <c r="K47" s="48">
        <f t="shared" si="1"/>
        <v>323.3</v>
      </c>
      <c r="L47" s="57">
        <f t="shared" si="1"/>
        <v>2.48</v>
      </c>
    </row>
    <row r="48" spans="1:12" ht="20.25" x14ac:dyDescent="0.25">
      <c r="A48" s="2"/>
      <c r="B48" s="23"/>
      <c r="C48" s="6"/>
      <c r="D48" s="47"/>
      <c r="E48" s="47"/>
      <c r="F48" s="47"/>
      <c r="G48" s="47"/>
      <c r="H48" s="47"/>
      <c r="I48" s="47"/>
      <c r="J48" s="47"/>
      <c r="K48" s="47"/>
      <c r="L48" s="47"/>
    </row>
    <row r="49" spans="1:13" ht="20.25" x14ac:dyDescent="0.25">
      <c r="A49" s="2"/>
      <c r="B49" s="23" t="s">
        <v>21</v>
      </c>
      <c r="C49" s="6"/>
      <c r="D49" s="47"/>
      <c r="E49" s="47"/>
      <c r="F49" s="47"/>
      <c r="G49" s="47"/>
      <c r="H49" s="47"/>
      <c r="I49" s="47"/>
      <c r="J49" s="47"/>
      <c r="K49" s="47"/>
      <c r="L49" s="47"/>
    </row>
    <row r="50" spans="1:13" ht="18.75" x14ac:dyDescent="0.25">
      <c r="A50" s="4"/>
      <c r="B50" s="5" t="s">
        <v>42</v>
      </c>
      <c r="C50" s="6">
        <v>30</v>
      </c>
      <c r="D50" s="55">
        <v>0.4</v>
      </c>
      <c r="E50" s="55">
        <v>0.02</v>
      </c>
      <c r="F50" s="55">
        <v>4.0999999999999996</v>
      </c>
      <c r="G50" s="55">
        <v>18.2</v>
      </c>
      <c r="H50" s="47">
        <v>0.02</v>
      </c>
      <c r="I50" s="47">
        <v>0.01</v>
      </c>
      <c r="J50" s="55">
        <v>0.8</v>
      </c>
      <c r="K50" s="55">
        <v>9.31</v>
      </c>
      <c r="L50" s="55">
        <v>0.2</v>
      </c>
    </row>
    <row r="51" spans="1:13" ht="18.75" x14ac:dyDescent="0.25">
      <c r="A51" s="46">
        <v>260</v>
      </c>
      <c r="B51" s="5" t="s">
        <v>63</v>
      </c>
      <c r="C51" s="6">
        <v>90</v>
      </c>
      <c r="D51" s="55">
        <v>14</v>
      </c>
      <c r="E51" s="55">
        <v>40</v>
      </c>
      <c r="F51" s="55">
        <v>3.7</v>
      </c>
      <c r="G51" s="55">
        <v>429</v>
      </c>
      <c r="H51" s="47">
        <v>0.25</v>
      </c>
      <c r="I51" s="47">
        <v>7.0000000000000007E-2</v>
      </c>
      <c r="J51" s="47">
        <v>0.83</v>
      </c>
      <c r="K51" s="47">
        <v>18</v>
      </c>
      <c r="L51" s="47">
        <v>2</v>
      </c>
    </row>
    <row r="52" spans="1:13" ht="37.5" x14ac:dyDescent="0.25">
      <c r="A52" s="2">
        <v>309</v>
      </c>
      <c r="B52" s="5" t="s">
        <v>64</v>
      </c>
      <c r="C52" s="28" t="s">
        <v>46</v>
      </c>
      <c r="D52" s="55">
        <v>5.7</v>
      </c>
      <c r="E52" s="55">
        <v>0.7</v>
      </c>
      <c r="F52" s="55">
        <v>31.9</v>
      </c>
      <c r="G52" s="55">
        <v>156.30000000000001</v>
      </c>
      <c r="H52" s="47">
        <v>0.14000000000000001</v>
      </c>
      <c r="I52" s="47">
        <v>0.11</v>
      </c>
      <c r="J52" s="55">
        <v>18.16</v>
      </c>
      <c r="K52" s="47">
        <v>36.979999999999997</v>
      </c>
      <c r="L52" s="55">
        <v>1.01</v>
      </c>
    </row>
    <row r="53" spans="1:13" ht="18.75" x14ac:dyDescent="0.25">
      <c r="A53" s="28" t="s">
        <v>51</v>
      </c>
      <c r="B53" s="45" t="s">
        <v>27</v>
      </c>
      <c r="C53" s="6">
        <v>100</v>
      </c>
      <c r="D53" s="55">
        <v>0.4</v>
      </c>
      <c r="E53" s="55">
        <v>0.5</v>
      </c>
      <c r="F53" s="55">
        <v>9.8000000000000007</v>
      </c>
      <c r="G53" s="55">
        <v>47</v>
      </c>
      <c r="H53" s="55">
        <v>0.1</v>
      </c>
      <c r="I53" s="55">
        <v>0.02</v>
      </c>
      <c r="J53" s="55">
        <v>10</v>
      </c>
      <c r="K53" s="55">
        <v>8</v>
      </c>
      <c r="L53" s="55">
        <v>0.6</v>
      </c>
    </row>
    <row r="54" spans="1:13" ht="18.75" x14ac:dyDescent="0.25">
      <c r="A54" s="4">
        <v>376</v>
      </c>
      <c r="B54" s="5" t="s">
        <v>16</v>
      </c>
      <c r="C54" s="6">
        <v>215</v>
      </c>
      <c r="D54" s="55">
        <v>7.0000000000000007E-2</v>
      </c>
      <c r="E54" s="55">
        <v>0.02</v>
      </c>
      <c r="F54" s="55">
        <v>15</v>
      </c>
      <c r="G54" s="55">
        <v>60</v>
      </c>
      <c r="H54" s="55">
        <v>0.01</v>
      </c>
      <c r="I54" s="55">
        <v>0.1</v>
      </c>
      <c r="J54" s="47">
        <v>1</v>
      </c>
      <c r="K54" s="55">
        <v>98.1</v>
      </c>
      <c r="L54" s="47">
        <v>0.28000000000000003</v>
      </c>
    </row>
    <row r="55" spans="1:13" ht="18.75" x14ac:dyDescent="0.25">
      <c r="A55" s="4"/>
      <c r="B55" s="5" t="s">
        <v>44</v>
      </c>
      <c r="C55" s="6">
        <v>40</v>
      </c>
      <c r="D55" s="55">
        <v>3.2</v>
      </c>
      <c r="E55" s="55">
        <v>0.4</v>
      </c>
      <c r="F55" s="55">
        <v>19.3</v>
      </c>
      <c r="G55" s="47">
        <v>93.5</v>
      </c>
      <c r="H55" s="47">
        <v>0.01</v>
      </c>
      <c r="I55" s="47">
        <v>0</v>
      </c>
      <c r="J55" s="47">
        <v>0</v>
      </c>
      <c r="K55" s="55">
        <v>9.1999999999999993</v>
      </c>
      <c r="L55" s="47">
        <v>0.6</v>
      </c>
    </row>
    <row r="56" spans="1:13" ht="18.75" x14ac:dyDescent="0.25">
      <c r="A56" s="4"/>
      <c r="B56" s="7" t="s">
        <v>17</v>
      </c>
      <c r="C56" s="52">
        <v>635</v>
      </c>
      <c r="D56" s="57">
        <f t="shared" ref="D56:L56" si="2">SUM(D50:D55)</f>
        <v>23.77</v>
      </c>
      <c r="E56" s="57">
        <f t="shared" si="2"/>
        <v>41.640000000000008</v>
      </c>
      <c r="F56" s="57">
        <f t="shared" si="2"/>
        <v>83.8</v>
      </c>
      <c r="G56" s="57">
        <f t="shared" si="2"/>
        <v>804</v>
      </c>
      <c r="H56" s="48">
        <f t="shared" si="2"/>
        <v>0.53</v>
      </c>
      <c r="I56" s="48">
        <f t="shared" si="2"/>
        <v>0.31</v>
      </c>
      <c r="J56" s="57">
        <f t="shared" si="2"/>
        <v>30.79</v>
      </c>
      <c r="K56" s="48">
        <f t="shared" si="2"/>
        <v>179.58999999999997</v>
      </c>
      <c r="L56" s="57">
        <f t="shared" si="2"/>
        <v>4.6899999999999995</v>
      </c>
    </row>
    <row r="57" spans="1:13" s="68" customFormat="1" ht="18.75" x14ac:dyDescent="0.25">
      <c r="A57" s="64"/>
      <c r="B57" s="65" t="s">
        <v>34</v>
      </c>
      <c r="C57" s="66">
        <v>2990</v>
      </c>
      <c r="D57" s="67">
        <f>D22+D30+D39+D47+D56</f>
        <v>105.30999999999999</v>
      </c>
      <c r="E57" s="67">
        <f>E22+E30+E39+E47+E56</f>
        <v>137.80000000000001</v>
      </c>
      <c r="F57" s="67">
        <f>F22+F30+F39+F47+F56</f>
        <v>405.26</v>
      </c>
      <c r="G57" s="67">
        <f>G22+G30+G39+G47+G56</f>
        <v>3550.6</v>
      </c>
      <c r="H57" s="67">
        <f>H22+H30+H39+H47+H56</f>
        <v>1.4500000000000002</v>
      </c>
      <c r="I57" s="67">
        <f>I22+I30+I39+I47+I56</f>
        <v>1.59</v>
      </c>
      <c r="J57" s="67">
        <f>J22+J30+J39+J47+J56</f>
        <v>99.679999999999978</v>
      </c>
      <c r="K57" s="67">
        <f>K22+K30+K39+K47+K56</f>
        <v>1316.08</v>
      </c>
      <c r="L57" s="67">
        <f>L22+L30+L39+L47+L56</f>
        <v>23.67</v>
      </c>
    </row>
    <row r="58" spans="1:13" s="68" customFormat="1" ht="18.75" x14ac:dyDescent="0.25">
      <c r="A58" s="64"/>
      <c r="B58" s="65" t="s">
        <v>35</v>
      </c>
      <c r="C58" s="66">
        <v>598</v>
      </c>
      <c r="D58" s="69">
        <f xml:space="preserve"> ROUNDUP(D57/5,2)</f>
        <v>21.07</v>
      </c>
      <c r="E58" s="69">
        <f xml:space="preserve"> ROUNDUP(E57/5,2)</f>
        <v>27.56</v>
      </c>
      <c r="F58" s="69">
        <f xml:space="preserve"> ROUNDUP(F57/5,2)</f>
        <v>81.06</v>
      </c>
      <c r="G58" s="69">
        <f xml:space="preserve"> ROUNDUP(G57/5,2)</f>
        <v>710.12</v>
      </c>
      <c r="H58" s="69">
        <f t="shared" ref="H58:L58" si="3" xml:space="preserve"> ROUNDUP(H57/5,2)</f>
        <v>0.28999999999999998</v>
      </c>
      <c r="I58" s="69">
        <f t="shared" si="3"/>
        <v>0.32</v>
      </c>
      <c r="J58" s="69">
        <f t="shared" si="3"/>
        <v>19.940000000000001</v>
      </c>
      <c r="K58" s="69">
        <f t="shared" si="3"/>
        <v>263.21999999999997</v>
      </c>
      <c r="L58" s="69">
        <f t="shared" si="3"/>
        <v>4.74</v>
      </c>
    </row>
    <row r="59" spans="1:13" ht="18.75" x14ac:dyDescent="0.25">
      <c r="A59" s="4"/>
      <c r="B59" s="1"/>
      <c r="C59" s="6"/>
      <c r="D59" s="47"/>
      <c r="E59" s="47"/>
      <c r="F59" s="47"/>
      <c r="G59" s="47"/>
      <c r="H59" s="47"/>
      <c r="I59" s="47"/>
      <c r="J59" s="47"/>
      <c r="K59" s="47"/>
      <c r="L59" s="47"/>
    </row>
    <row r="60" spans="1:13" ht="20.25" x14ac:dyDescent="0.25">
      <c r="A60" s="4"/>
      <c r="B60" s="10" t="s">
        <v>22</v>
      </c>
      <c r="C60" s="60"/>
      <c r="D60" s="61"/>
      <c r="E60" s="61"/>
      <c r="F60" s="61"/>
      <c r="G60" s="61"/>
      <c r="H60" s="61"/>
      <c r="I60" s="61"/>
      <c r="J60" s="61"/>
      <c r="K60" s="61"/>
      <c r="L60" s="61"/>
    </row>
    <row r="61" spans="1:13" ht="18.75" x14ac:dyDescent="0.25">
      <c r="A61" s="4"/>
      <c r="B61" s="1"/>
      <c r="C61" s="6"/>
      <c r="D61" s="47"/>
      <c r="E61" s="47"/>
      <c r="F61" s="47"/>
      <c r="G61" s="47"/>
      <c r="H61" s="47"/>
      <c r="I61" s="47"/>
      <c r="J61" s="47"/>
      <c r="K61" s="47"/>
      <c r="L61" s="47"/>
    </row>
    <row r="62" spans="1:13" ht="20.25" x14ac:dyDescent="0.25">
      <c r="A62" s="2"/>
      <c r="B62" s="23" t="s">
        <v>15</v>
      </c>
      <c r="C62" s="6"/>
      <c r="D62" s="47"/>
      <c r="E62" s="47"/>
      <c r="F62" s="47"/>
      <c r="G62" s="47"/>
      <c r="H62" s="47"/>
      <c r="I62" s="47"/>
      <c r="J62" s="47"/>
      <c r="K62" s="47"/>
      <c r="L62" s="47"/>
    </row>
    <row r="63" spans="1:13" ht="37.5" x14ac:dyDescent="0.25">
      <c r="A63" s="4">
        <v>173</v>
      </c>
      <c r="B63" s="5" t="s">
        <v>65</v>
      </c>
      <c r="C63" s="6">
        <v>210</v>
      </c>
      <c r="D63" s="55">
        <v>6.08</v>
      </c>
      <c r="E63" s="55">
        <v>11.18</v>
      </c>
      <c r="F63" s="55">
        <v>43.46</v>
      </c>
      <c r="G63" s="55">
        <v>300</v>
      </c>
      <c r="H63" s="55">
        <v>0.1</v>
      </c>
      <c r="I63" s="47">
        <v>0.16</v>
      </c>
      <c r="J63" s="55">
        <v>0.1</v>
      </c>
      <c r="K63" s="47">
        <v>121.5</v>
      </c>
      <c r="L63" s="47">
        <v>0.6</v>
      </c>
      <c r="M63" s="30"/>
    </row>
    <row r="64" spans="1:13" ht="18.75" x14ac:dyDescent="0.25">
      <c r="A64" s="4">
        <v>184</v>
      </c>
      <c r="B64" s="5" t="s">
        <v>66</v>
      </c>
      <c r="C64" s="6">
        <v>90</v>
      </c>
      <c r="D64" s="55">
        <v>10.94</v>
      </c>
      <c r="E64" s="55">
        <v>20.9</v>
      </c>
      <c r="F64" s="55">
        <v>8.24</v>
      </c>
      <c r="G64" s="55">
        <v>264</v>
      </c>
      <c r="H64" s="55">
        <v>0.2</v>
      </c>
      <c r="I64" s="47">
        <v>0.2</v>
      </c>
      <c r="J64" s="55">
        <v>0.7</v>
      </c>
      <c r="K64" s="47">
        <v>48.9</v>
      </c>
      <c r="L64" s="47">
        <v>3</v>
      </c>
      <c r="M64" s="30"/>
    </row>
    <row r="65" spans="1:13" ht="18.75" x14ac:dyDescent="0.25">
      <c r="A65" s="4">
        <v>209</v>
      </c>
      <c r="B65" s="5" t="s">
        <v>28</v>
      </c>
      <c r="C65" s="6" t="s">
        <v>41</v>
      </c>
      <c r="D65" s="55">
        <v>5.08</v>
      </c>
      <c r="E65" s="55">
        <v>4.5999999999999996</v>
      </c>
      <c r="F65" s="55">
        <v>0.28000000000000003</v>
      </c>
      <c r="G65" s="55">
        <v>63</v>
      </c>
      <c r="H65" s="55">
        <v>0.03</v>
      </c>
      <c r="I65" s="47">
        <v>0.18</v>
      </c>
      <c r="J65" s="47">
        <v>0</v>
      </c>
      <c r="K65" s="47">
        <v>22</v>
      </c>
      <c r="L65" s="47">
        <v>1</v>
      </c>
      <c r="M65" s="30"/>
    </row>
    <row r="66" spans="1:13" ht="18.75" x14ac:dyDescent="0.25">
      <c r="A66" s="33">
        <v>379</v>
      </c>
      <c r="B66" s="5" t="s">
        <v>16</v>
      </c>
      <c r="C66" s="6">
        <v>200</v>
      </c>
      <c r="D66" s="47">
        <v>3.17</v>
      </c>
      <c r="E66" s="55">
        <v>2.68</v>
      </c>
      <c r="F66" s="55">
        <v>15.94</v>
      </c>
      <c r="G66" s="55">
        <v>100.6</v>
      </c>
      <c r="H66" s="55">
        <v>0.01</v>
      </c>
      <c r="I66" s="47">
        <v>0.01</v>
      </c>
      <c r="J66" s="47">
        <v>0.9</v>
      </c>
      <c r="K66" s="55">
        <v>14.2</v>
      </c>
      <c r="L66" s="47">
        <v>0.95</v>
      </c>
      <c r="M66" s="30"/>
    </row>
    <row r="67" spans="1:13" ht="18.75" x14ac:dyDescent="0.25">
      <c r="A67" s="28">
        <v>338</v>
      </c>
      <c r="B67" s="45" t="s">
        <v>27</v>
      </c>
      <c r="C67" s="6">
        <v>100</v>
      </c>
      <c r="D67" s="55">
        <v>0.4</v>
      </c>
      <c r="E67" s="55">
        <v>0.5</v>
      </c>
      <c r="F67" s="55">
        <v>9.8000000000000007</v>
      </c>
      <c r="G67" s="47">
        <v>47</v>
      </c>
      <c r="H67" s="55">
        <v>0.01</v>
      </c>
      <c r="I67" s="55">
        <v>0.02</v>
      </c>
      <c r="J67" s="55">
        <v>10</v>
      </c>
      <c r="K67" s="55">
        <v>8</v>
      </c>
      <c r="L67" s="55">
        <v>0.6</v>
      </c>
      <c r="M67" s="30"/>
    </row>
    <row r="68" spans="1:13" ht="18.75" x14ac:dyDescent="0.25">
      <c r="A68" s="4"/>
      <c r="B68" s="5" t="s">
        <v>44</v>
      </c>
      <c r="C68" s="6">
        <v>40</v>
      </c>
      <c r="D68" s="55">
        <v>3.2</v>
      </c>
      <c r="E68" s="55">
        <v>0.4</v>
      </c>
      <c r="F68" s="55">
        <v>19.3</v>
      </c>
      <c r="G68" s="47">
        <v>93.5</v>
      </c>
      <c r="H68" s="47">
        <v>0.01</v>
      </c>
      <c r="I68" s="47">
        <v>0</v>
      </c>
      <c r="J68" s="47">
        <v>0</v>
      </c>
      <c r="K68" s="55">
        <v>9.1999999999999993</v>
      </c>
      <c r="L68" s="47">
        <v>0.6</v>
      </c>
      <c r="M68" s="30"/>
    </row>
    <row r="69" spans="1:13" ht="18.75" x14ac:dyDescent="0.25">
      <c r="A69" s="4"/>
      <c r="B69" s="7" t="s">
        <v>17</v>
      </c>
      <c r="C69" s="52">
        <v>620</v>
      </c>
      <c r="D69" s="57">
        <f>SUM(D63:D68)</f>
        <v>28.87</v>
      </c>
      <c r="E69" s="57">
        <f>SUM(E63:E68)</f>
        <v>40.26</v>
      </c>
      <c r="F69" s="57">
        <f>SUM(F63:F68)</f>
        <v>97.02</v>
      </c>
      <c r="G69" s="57">
        <f>SUM(G63:G68)</f>
        <v>868.1</v>
      </c>
      <c r="H69" s="48">
        <f>SUM(H63:H68)</f>
        <v>0.3600000000000001</v>
      </c>
      <c r="I69" s="48">
        <f>SUM(I63:I68)</f>
        <v>0.57000000000000006</v>
      </c>
      <c r="J69" s="48">
        <f>SUM(J63:J68)</f>
        <v>11.7</v>
      </c>
      <c r="K69" s="48">
        <f>SUM(K63:K68)</f>
        <v>223.79999999999998</v>
      </c>
      <c r="L69" s="48">
        <f>SUM(L63:L68)</f>
        <v>6.7499999999999991</v>
      </c>
      <c r="M69" s="30"/>
    </row>
    <row r="70" spans="1:13" ht="20.25" x14ac:dyDescent="0.25">
      <c r="A70" s="11"/>
      <c r="B70" s="23" t="s">
        <v>18</v>
      </c>
      <c r="C70" s="6"/>
      <c r="D70" s="47"/>
      <c r="E70" s="47"/>
      <c r="F70" s="47"/>
      <c r="G70" s="47"/>
      <c r="H70" s="47"/>
      <c r="I70" s="47"/>
      <c r="J70" s="47"/>
      <c r="K70" s="47"/>
      <c r="L70" s="47"/>
      <c r="M70" s="30"/>
    </row>
    <row r="71" spans="1:13" ht="18.75" x14ac:dyDescent="0.25">
      <c r="A71" s="2">
        <v>494</v>
      </c>
      <c r="B71" s="5" t="s">
        <v>67</v>
      </c>
      <c r="C71" s="6">
        <v>100</v>
      </c>
      <c r="D71" s="55">
        <v>9.35</v>
      </c>
      <c r="E71" s="55">
        <v>21.26</v>
      </c>
      <c r="F71" s="55">
        <v>12.1</v>
      </c>
      <c r="G71" s="55">
        <v>279</v>
      </c>
      <c r="H71" s="55">
        <v>0.2</v>
      </c>
      <c r="I71" s="55">
        <v>0.15</v>
      </c>
      <c r="J71" s="47">
        <v>0.74</v>
      </c>
      <c r="K71" s="47">
        <v>48.91</v>
      </c>
      <c r="L71" s="47">
        <v>3</v>
      </c>
      <c r="M71" s="29"/>
    </row>
    <row r="72" spans="1:13" ht="37.5" x14ac:dyDescent="0.25">
      <c r="A72" s="2">
        <v>171</v>
      </c>
      <c r="B72" s="45" t="s">
        <v>68</v>
      </c>
      <c r="C72" s="28" t="s">
        <v>46</v>
      </c>
      <c r="D72" s="55">
        <v>8.9</v>
      </c>
      <c r="E72" s="55">
        <v>6.1</v>
      </c>
      <c r="F72" s="55">
        <v>38.6</v>
      </c>
      <c r="G72" s="55">
        <v>243.8</v>
      </c>
      <c r="H72" s="47">
        <v>0.14000000000000001</v>
      </c>
      <c r="I72" s="47">
        <v>0.11</v>
      </c>
      <c r="J72" s="55">
        <v>18.16</v>
      </c>
      <c r="K72" s="47">
        <v>36.979999999999997</v>
      </c>
      <c r="L72" s="55">
        <v>1.01</v>
      </c>
      <c r="M72" s="29"/>
    </row>
    <row r="73" spans="1:13" ht="18.75" x14ac:dyDescent="0.25">
      <c r="A73" s="4">
        <v>54</v>
      </c>
      <c r="B73" s="5" t="s">
        <v>42</v>
      </c>
      <c r="C73" s="6">
        <v>30</v>
      </c>
      <c r="D73" s="55">
        <v>0.4</v>
      </c>
      <c r="E73" s="55">
        <v>0.05</v>
      </c>
      <c r="F73" s="55">
        <v>1.3</v>
      </c>
      <c r="G73" s="55">
        <v>7</v>
      </c>
      <c r="H73" s="47">
        <v>0.01</v>
      </c>
      <c r="I73" s="47">
        <v>0.02</v>
      </c>
      <c r="J73" s="55">
        <v>1.7</v>
      </c>
      <c r="K73" s="55">
        <v>17.77</v>
      </c>
      <c r="L73" s="55">
        <v>0.51</v>
      </c>
    </row>
    <row r="74" spans="1:13" ht="18.75" x14ac:dyDescent="0.25">
      <c r="A74" s="4">
        <v>338</v>
      </c>
      <c r="B74" s="5" t="s">
        <v>27</v>
      </c>
      <c r="C74" s="6">
        <v>100</v>
      </c>
      <c r="D74" s="55">
        <v>0.4</v>
      </c>
      <c r="E74" s="55">
        <v>0.5</v>
      </c>
      <c r="F74" s="55">
        <v>10.7</v>
      </c>
      <c r="G74" s="55">
        <v>47</v>
      </c>
      <c r="H74" s="55">
        <v>0.03</v>
      </c>
      <c r="I74" s="55">
        <v>0.4</v>
      </c>
      <c r="J74" s="47">
        <v>0.01</v>
      </c>
      <c r="K74" s="55">
        <v>6</v>
      </c>
      <c r="L74" s="55">
        <v>0.61</v>
      </c>
    </row>
    <row r="75" spans="1:13" ht="18.75" x14ac:dyDescent="0.25">
      <c r="A75" s="4">
        <v>376</v>
      </c>
      <c r="B75" s="5" t="s">
        <v>16</v>
      </c>
      <c r="C75" s="6">
        <v>215</v>
      </c>
      <c r="D75" s="55">
        <v>7.0000000000000007E-2</v>
      </c>
      <c r="E75" s="28">
        <v>0.02</v>
      </c>
      <c r="F75" s="55">
        <v>15</v>
      </c>
      <c r="G75" s="55">
        <v>60</v>
      </c>
      <c r="H75" s="55">
        <v>0.01</v>
      </c>
      <c r="I75" s="55">
        <v>0.1</v>
      </c>
      <c r="J75" s="47">
        <v>1</v>
      </c>
      <c r="K75" s="55">
        <v>98.1</v>
      </c>
      <c r="L75" s="47">
        <v>0.28000000000000003</v>
      </c>
    </row>
    <row r="76" spans="1:13" ht="18.75" x14ac:dyDescent="0.25">
      <c r="A76" s="4"/>
      <c r="B76" s="5" t="s">
        <v>44</v>
      </c>
      <c r="C76" s="6">
        <v>40</v>
      </c>
      <c r="D76" s="55">
        <v>3.2</v>
      </c>
      <c r="E76" s="55">
        <v>0.04</v>
      </c>
      <c r="F76" s="55">
        <v>19.3</v>
      </c>
      <c r="G76" s="55">
        <v>62</v>
      </c>
      <c r="H76" s="47">
        <v>0.01</v>
      </c>
      <c r="I76" s="47">
        <v>0</v>
      </c>
      <c r="J76" s="47">
        <v>0</v>
      </c>
      <c r="K76" s="55">
        <v>9.1999999999999993</v>
      </c>
      <c r="L76" s="47">
        <v>0.6</v>
      </c>
    </row>
    <row r="77" spans="1:13" ht="18.75" x14ac:dyDescent="0.25">
      <c r="A77" s="4"/>
      <c r="B77" s="7" t="s">
        <v>17</v>
      </c>
      <c r="C77" s="52">
        <v>645</v>
      </c>
      <c r="D77" s="57">
        <f t="shared" ref="D77:L77" si="4">SUM(D71:D76)</f>
        <v>22.319999999999997</v>
      </c>
      <c r="E77" s="57">
        <f t="shared" si="4"/>
        <v>27.97</v>
      </c>
      <c r="F77" s="57">
        <f t="shared" si="4"/>
        <v>97</v>
      </c>
      <c r="G77" s="57">
        <f t="shared" si="4"/>
        <v>698.8</v>
      </c>
      <c r="H77" s="48">
        <f t="shared" si="4"/>
        <v>0.4</v>
      </c>
      <c r="I77" s="48">
        <f t="shared" si="4"/>
        <v>0.78</v>
      </c>
      <c r="J77" s="48">
        <f t="shared" si="4"/>
        <v>21.61</v>
      </c>
      <c r="K77" s="48">
        <f t="shared" si="4"/>
        <v>216.95999999999998</v>
      </c>
      <c r="L77" s="48">
        <f t="shared" si="4"/>
        <v>6.01</v>
      </c>
    </row>
    <row r="78" spans="1:13" ht="18.75" x14ac:dyDescent="0.25">
      <c r="A78" s="4"/>
      <c r="B78" s="5"/>
      <c r="C78" s="6"/>
      <c r="D78" s="47"/>
      <c r="E78" s="47"/>
      <c r="F78" s="47"/>
      <c r="G78" s="47"/>
      <c r="H78" s="47"/>
      <c r="I78" s="47"/>
      <c r="J78" s="47"/>
      <c r="K78" s="47"/>
      <c r="L78" s="47"/>
    </row>
    <row r="79" spans="1:13" ht="20.25" x14ac:dyDescent="0.25">
      <c r="A79" s="11"/>
      <c r="B79" s="23" t="s">
        <v>19</v>
      </c>
      <c r="C79" s="6"/>
      <c r="D79" s="47"/>
      <c r="E79" s="47"/>
      <c r="F79" s="47"/>
      <c r="G79" s="47"/>
      <c r="H79" s="47"/>
      <c r="I79" s="47"/>
      <c r="J79" s="47"/>
      <c r="K79" s="47"/>
      <c r="L79" s="47"/>
    </row>
    <row r="80" spans="1:13" ht="18.75" x14ac:dyDescent="0.25">
      <c r="A80" s="2">
        <v>54</v>
      </c>
      <c r="B80" s="5" t="s">
        <v>42</v>
      </c>
      <c r="C80" s="6">
        <v>10</v>
      </c>
      <c r="D80" s="55">
        <v>0.08</v>
      </c>
      <c r="E80" s="55">
        <v>7.25</v>
      </c>
      <c r="F80" s="55">
        <v>0.13</v>
      </c>
      <c r="G80" s="55">
        <v>66</v>
      </c>
      <c r="H80" s="55">
        <v>0</v>
      </c>
      <c r="I80" s="55">
        <v>0.01</v>
      </c>
      <c r="J80" s="47">
        <v>0</v>
      </c>
      <c r="K80" s="47">
        <v>2.4</v>
      </c>
      <c r="L80" s="47">
        <v>0.02</v>
      </c>
    </row>
    <row r="81" spans="1:12" ht="37.5" x14ac:dyDescent="0.25">
      <c r="A81" s="2">
        <v>259</v>
      </c>
      <c r="B81" s="45" t="s">
        <v>69</v>
      </c>
      <c r="C81" s="28" t="s">
        <v>46</v>
      </c>
      <c r="D81" s="55">
        <v>15.45</v>
      </c>
      <c r="E81" s="55">
        <v>13.05</v>
      </c>
      <c r="F81" s="55">
        <v>26.7</v>
      </c>
      <c r="G81" s="55">
        <v>286.8</v>
      </c>
      <c r="H81" s="47">
        <v>0.05</v>
      </c>
      <c r="I81" s="47">
        <v>0.02</v>
      </c>
      <c r="J81" s="55">
        <v>12.4</v>
      </c>
      <c r="K81" s="47">
        <v>120</v>
      </c>
      <c r="L81" s="55">
        <v>0.9</v>
      </c>
    </row>
    <row r="82" spans="1:12" ht="18.75" x14ac:dyDescent="0.25">
      <c r="A82" s="4">
        <v>338</v>
      </c>
      <c r="B82" s="5" t="s">
        <v>27</v>
      </c>
      <c r="C82" s="6">
        <v>100</v>
      </c>
      <c r="D82" s="55">
        <v>0.4</v>
      </c>
      <c r="E82" s="55">
        <v>0.5</v>
      </c>
      <c r="F82" s="55">
        <v>9.8000000000000007</v>
      </c>
      <c r="G82" s="55">
        <v>47</v>
      </c>
      <c r="H82" s="55">
        <v>0.03</v>
      </c>
      <c r="I82" s="55">
        <v>0.02</v>
      </c>
      <c r="J82" s="47">
        <v>10</v>
      </c>
      <c r="K82" s="55">
        <v>16</v>
      </c>
      <c r="L82" s="55">
        <v>2.2000000000000002</v>
      </c>
    </row>
    <row r="83" spans="1:12" ht="18.75" x14ac:dyDescent="0.25">
      <c r="A83" s="4">
        <v>376</v>
      </c>
      <c r="B83" s="5" t="s">
        <v>16</v>
      </c>
      <c r="C83" s="6">
        <v>215</v>
      </c>
      <c r="D83" s="55">
        <v>7.0000000000000007E-2</v>
      </c>
      <c r="E83" s="28">
        <v>0.02</v>
      </c>
      <c r="F83" s="55">
        <v>15</v>
      </c>
      <c r="G83" s="55">
        <v>60</v>
      </c>
      <c r="H83" s="55">
        <v>0.01</v>
      </c>
      <c r="I83" s="55">
        <v>0.1</v>
      </c>
      <c r="J83" s="47">
        <v>1</v>
      </c>
      <c r="K83" s="55">
        <v>98.1</v>
      </c>
      <c r="L83" s="47">
        <v>0.28000000000000003</v>
      </c>
    </row>
    <row r="84" spans="1:12" ht="18.75" x14ac:dyDescent="0.25">
      <c r="A84" s="4"/>
      <c r="B84" s="5" t="s">
        <v>44</v>
      </c>
      <c r="C84" s="6">
        <v>40</v>
      </c>
      <c r="D84" s="55">
        <v>3.2</v>
      </c>
      <c r="E84" s="55">
        <v>0.04</v>
      </c>
      <c r="F84" s="55">
        <v>19.3</v>
      </c>
      <c r="G84" s="55">
        <v>62</v>
      </c>
      <c r="H84" s="47">
        <v>0.01</v>
      </c>
      <c r="I84" s="47">
        <v>0</v>
      </c>
      <c r="J84" s="47">
        <v>0</v>
      </c>
      <c r="K84" s="55">
        <v>9.1999999999999993</v>
      </c>
      <c r="L84" s="47">
        <v>0.6</v>
      </c>
    </row>
    <row r="85" spans="1:12" ht="18.75" x14ac:dyDescent="0.25">
      <c r="A85" s="4"/>
      <c r="B85" s="7" t="s">
        <v>17</v>
      </c>
      <c r="C85" s="52">
        <v>515</v>
      </c>
      <c r="D85" s="57">
        <f t="shared" ref="D85:L85" si="5">SUM(D80:D84)</f>
        <v>19.2</v>
      </c>
      <c r="E85" s="57">
        <f t="shared" si="5"/>
        <v>20.86</v>
      </c>
      <c r="F85" s="57">
        <f t="shared" si="5"/>
        <v>70.929999999999993</v>
      </c>
      <c r="G85" s="57">
        <f t="shared" si="5"/>
        <v>521.79999999999995</v>
      </c>
      <c r="H85" s="48">
        <f t="shared" si="5"/>
        <v>9.9999999999999992E-2</v>
      </c>
      <c r="I85" s="48">
        <f t="shared" si="5"/>
        <v>0.15000000000000002</v>
      </c>
      <c r="J85" s="48">
        <f t="shared" si="5"/>
        <v>23.4</v>
      </c>
      <c r="K85" s="48">
        <f t="shared" si="5"/>
        <v>245.7</v>
      </c>
      <c r="L85" s="48">
        <f t="shared" si="5"/>
        <v>4</v>
      </c>
    </row>
    <row r="86" spans="1:12" ht="18.75" x14ac:dyDescent="0.25">
      <c r="A86" s="4"/>
      <c r="B86" s="7"/>
      <c r="C86" s="52"/>
      <c r="D86" s="57"/>
      <c r="E86" s="57"/>
      <c r="F86" s="57"/>
      <c r="G86" s="57"/>
      <c r="H86" s="48"/>
      <c r="I86" s="48"/>
      <c r="J86" s="48"/>
      <c r="K86" s="48"/>
      <c r="L86" s="48"/>
    </row>
    <row r="87" spans="1:12" ht="20.25" x14ac:dyDescent="0.25">
      <c r="A87" s="4"/>
      <c r="B87" s="23" t="s">
        <v>20</v>
      </c>
      <c r="C87" s="52"/>
      <c r="D87" s="57"/>
      <c r="E87" s="57"/>
      <c r="F87" s="57"/>
      <c r="G87" s="57"/>
      <c r="H87" s="48"/>
      <c r="I87" s="48"/>
      <c r="J87" s="48"/>
      <c r="K87" s="48"/>
      <c r="L87" s="48"/>
    </row>
    <row r="88" spans="1:12" ht="18.75" x14ac:dyDescent="0.25">
      <c r="A88" s="4">
        <v>54</v>
      </c>
      <c r="B88" s="5" t="s">
        <v>42</v>
      </c>
      <c r="C88" s="6">
        <v>30</v>
      </c>
      <c r="D88" s="55">
        <v>0.46</v>
      </c>
      <c r="E88" s="55">
        <v>0.05</v>
      </c>
      <c r="F88" s="55">
        <v>1.3</v>
      </c>
      <c r="G88" s="55">
        <v>7</v>
      </c>
      <c r="H88" s="47">
        <v>0.01</v>
      </c>
      <c r="I88" s="47">
        <v>0.01</v>
      </c>
      <c r="J88" s="55">
        <v>1.4</v>
      </c>
      <c r="K88" s="55">
        <v>9.1999999999999993</v>
      </c>
      <c r="L88" s="55">
        <v>15.8</v>
      </c>
    </row>
    <row r="89" spans="1:12" ht="18.75" x14ac:dyDescent="0.25">
      <c r="A89" s="11">
        <v>260</v>
      </c>
      <c r="B89" s="5" t="s">
        <v>70</v>
      </c>
      <c r="C89" s="6">
        <v>90</v>
      </c>
      <c r="D89" s="55">
        <v>11.8</v>
      </c>
      <c r="E89" s="55">
        <v>9.1</v>
      </c>
      <c r="F89" s="55">
        <v>15.6</v>
      </c>
      <c r="G89" s="55">
        <v>188.5</v>
      </c>
      <c r="H89" s="47">
        <v>0.05</v>
      </c>
      <c r="I89" s="47">
        <v>0.05</v>
      </c>
      <c r="J89" s="55">
        <v>3.4</v>
      </c>
      <c r="K89" s="47">
        <v>35.700000000000003</v>
      </c>
      <c r="L89" s="62">
        <v>0.8</v>
      </c>
    </row>
    <row r="90" spans="1:12" ht="37.5" x14ac:dyDescent="0.25">
      <c r="A90" s="2">
        <v>312</v>
      </c>
      <c r="B90" s="5" t="s">
        <v>71</v>
      </c>
      <c r="C90" s="28" t="s">
        <v>46</v>
      </c>
      <c r="D90" s="55">
        <v>3.06</v>
      </c>
      <c r="E90" s="55">
        <v>4.8</v>
      </c>
      <c r="F90" s="55">
        <v>20.3</v>
      </c>
      <c r="G90" s="55">
        <v>137.30000000000001</v>
      </c>
      <c r="H90" s="47">
        <v>0.03</v>
      </c>
      <c r="I90" s="47">
        <v>0.02</v>
      </c>
      <c r="J90" s="47">
        <v>0</v>
      </c>
      <c r="K90" s="55">
        <v>1.4</v>
      </c>
      <c r="L90" s="47">
        <v>0.53</v>
      </c>
    </row>
    <row r="91" spans="1:12" ht="18.75" x14ac:dyDescent="0.25">
      <c r="A91" s="28">
        <v>338</v>
      </c>
      <c r="B91" s="45" t="s">
        <v>27</v>
      </c>
      <c r="C91" s="6">
        <v>100</v>
      </c>
      <c r="D91" s="55">
        <v>0.4</v>
      </c>
      <c r="E91" s="55">
        <v>0.5</v>
      </c>
      <c r="F91" s="55">
        <v>9.8000000000000007</v>
      </c>
      <c r="G91" s="47">
        <v>47</v>
      </c>
      <c r="H91" s="55">
        <v>0.01</v>
      </c>
      <c r="I91" s="55">
        <v>0.02</v>
      </c>
      <c r="J91" s="55">
        <v>10</v>
      </c>
      <c r="K91" s="55">
        <v>8</v>
      </c>
      <c r="L91" s="55">
        <v>0.6</v>
      </c>
    </row>
    <row r="92" spans="1:12" ht="18.75" x14ac:dyDescent="0.25">
      <c r="A92" s="4">
        <v>377</v>
      </c>
      <c r="B92" s="5" t="s">
        <v>29</v>
      </c>
      <c r="C92" s="6" t="s">
        <v>48</v>
      </c>
      <c r="D92" s="55">
        <v>0.13</v>
      </c>
      <c r="E92" s="55">
        <v>0.02</v>
      </c>
      <c r="F92" s="55">
        <v>15.2</v>
      </c>
      <c r="G92" s="47">
        <v>62</v>
      </c>
      <c r="H92" s="47">
        <v>0</v>
      </c>
      <c r="I92" s="47">
        <v>0</v>
      </c>
      <c r="J92" s="55">
        <v>2.83</v>
      </c>
      <c r="K92" s="55">
        <v>14.2</v>
      </c>
      <c r="L92" s="47">
        <v>0.36</v>
      </c>
    </row>
    <row r="93" spans="1:12" ht="18.75" x14ac:dyDescent="0.25">
      <c r="A93" s="4"/>
      <c r="B93" s="5" t="s">
        <v>44</v>
      </c>
      <c r="C93" s="6">
        <v>40</v>
      </c>
      <c r="D93" s="55">
        <v>3.2</v>
      </c>
      <c r="E93" s="55">
        <v>0.4</v>
      </c>
      <c r="F93" s="55">
        <v>19.3</v>
      </c>
      <c r="G93" s="47">
        <v>93.5</v>
      </c>
      <c r="H93" s="47">
        <v>0.01</v>
      </c>
      <c r="I93" s="47">
        <v>0</v>
      </c>
      <c r="J93" s="47">
        <v>0</v>
      </c>
      <c r="K93" s="55">
        <v>9.1999999999999993</v>
      </c>
      <c r="L93" s="47">
        <v>0.6</v>
      </c>
    </row>
    <row r="94" spans="1:12" ht="20.25" x14ac:dyDescent="0.25">
      <c r="A94" s="4"/>
      <c r="B94" s="7" t="s">
        <v>17</v>
      </c>
      <c r="C94" s="54">
        <v>672</v>
      </c>
      <c r="D94" s="50">
        <f t="shared" ref="D94:L94" si="6">SUM(D88:D93)</f>
        <v>19.050000000000004</v>
      </c>
      <c r="E94" s="50">
        <f t="shared" si="6"/>
        <v>14.87</v>
      </c>
      <c r="F94" s="50">
        <f t="shared" si="6"/>
        <v>81.5</v>
      </c>
      <c r="G94" s="50">
        <f t="shared" si="6"/>
        <v>535.29999999999995</v>
      </c>
      <c r="H94" s="50">
        <f t="shared" si="6"/>
        <v>0.10999999999999999</v>
      </c>
      <c r="I94" s="50">
        <f t="shared" si="6"/>
        <v>0.1</v>
      </c>
      <c r="J94" s="50">
        <f t="shared" si="6"/>
        <v>17.630000000000003</v>
      </c>
      <c r="K94" s="50">
        <f t="shared" si="6"/>
        <v>77.7</v>
      </c>
      <c r="L94" s="48">
        <f t="shared" si="6"/>
        <v>18.690000000000005</v>
      </c>
    </row>
    <row r="95" spans="1:12" ht="20.25" x14ac:dyDescent="0.25">
      <c r="A95" s="4"/>
      <c r="B95" s="7"/>
      <c r="C95" s="54"/>
      <c r="D95" s="50"/>
      <c r="E95" s="50"/>
      <c r="F95" s="50"/>
      <c r="G95" s="50"/>
      <c r="H95" s="50"/>
      <c r="I95" s="50"/>
      <c r="J95" s="50"/>
      <c r="K95" s="50"/>
      <c r="L95" s="48"/>
    </row>
    <row r="96" spans="1:12" ht="20.25" x14ac:dyDescent="0.25">
      <c r="A96" s="4"/>
      <c r="B96" s="23" t="s">
        <v>21</v>
      </c>
      <c r="C96" s="7"/>
      <c r="D96" s="52"/>
      <c r="E96" s="57"/>
      <c r="F96" s="57"/>
      <c r="G96" s="57"/>
      <c r="H96" s="57"/>
      <c r="I96" s="48"/>
      <c r="J96" s="48"/>
      <c r="K96" s="48"/>
      <c r="L96" s="48"/>
    </row>
    <row r="97" spans="1:22" ht="18.75" x14ac:dyDescent="0.25">
      <c r="A97" s="4">
        <v>54</v>
      </c>
      <c r="B97" s="5" t="s">
        <v>42</v>
      </c>
      <c r="C97" s="6">
        <v>30</v>
      </c>
      <c r="D97" s="55">
        <v>0.4</v>
      </c>
      <c r="E97" s="55">
        <v>0.05</v>
      </c>
      <c r="F97" s="55">
        <v>1.3</v>
      </c>
      <c r="G97" s="55">
        <v>7</v>
      </c>
      <c r="H97" s="47">
        <v>0.02</v>
      </c>
      <c r="I97" s="47">
        <v>0.01</v>
      </c>
      <c r="J97" s="55">
        <v>0.8</v>
      </c>
      <c r="K97" s="55">
        <v>9.31</v>
      </c>
      <c r="L97" s="55">
        <v>0.2</v>
      </c>
    </row>
    <row r="98" spans="1:22" ht="37.5" x14ac:dyDescent="0.25">
      <c r="A98" s="11" t="s">
        <v>53</v>
      </c>
      <c r="B98" s="27" t="s">
        <v>45</v>
      </c>
      <c r="C98" s="28" t="s">
        <v>49</v>
      </c>
      <c r="D98" s="55">
        <v>13.7</v>
      </c>
      <c r="E98" s="55">
        <v>15.61</v>
      </c>
      <c r="F98" s="55">
        <v>12.85</v>
      </c>
      <c r="G98" s="55">
        <v>348</v>
      </c>
      <c r="H98" s="47">
        <v>0.2</v>
      </c>
      <c r="I98" s="47">
        <v>0.09</v>
      </c>
      <c r="J98" s="55">
        <v>1.48</v>
      </c>
      <c r="K98" s="55">
        <v>45.38</v>
      </c>
      <c r="L98" s="55">
        <v>5.15</v>
      </c>
      <c r="N98" s="41"/>
      <c r="O98" s="41"/>
      <c r="P98" s="41"/>
      <c r="Q98" s="42"/>
      <c r="R98" s="43"/>
      <c r="S98" s="43"/>
      <c r="T98" s="41"/>
      <c r="U98" s="41"/>
      <c r="V98" s="41"/>
    </row>
    <row r="99" spans="1:22" ht="56.25" x14ac:dyDescent="0.25">
      <c r="A99" s="11">
        <v>309</v>
      </c>
      <c r="B99" s="27" t="s">
        <v>72</v>
      </c>
      <c r="C99" s="28" t="s">
        <v>46</v>
      </c>
      <c r="D99" s="55">
        <v>5.7</v>
      </c>
      <c r="E99" s="55">
        <v>0.7</v>
      </c>
      <c r="F99" s="55">
        <v>31.9</v>
      </c>
      <c r="G99" s="55">
        <v>156.30000000000001</v>
      </c>
      <c r="H99" s="47">
        <v>0.06</v>
      </c>
      <c r="I99" s="47">
        <v>0.02</v>
      </c>
      <c r="J99" s="47">
        <v>0</v>
      </c>
      <c r="K99" s="55">
        <v>11.2</v>
      </c>
      <c r="L99" s="55">
        <v>0.85</v>
      </c>
      <c r="N99" s="41"/>
      <c r="O99" s="41"/>
      <c r="P99" s="41"/>
      <c r="Q99" s="42"/>
      <c r="R99" s="43"/>
      <c r="S99" s="43"/>
      <c r="T99" s="41"/>
      <c r="U99" s="41"/>
      <c r="V99" s="41"/>
    </row>
    <row r="100" spans="1:22" ht="18.75" x14ac:dyDescent="0.25">
      <c r="A100" s="4">
        <v>376</v>
      </c>
      <c r="B100" s="5" t="s">
        <v>16</v>
      </c>
      <c r="C100" s="6">
        <v>215</v>
      </c>
      <c r="D100" s="55">
        <v>7.0000000000000007E-2</v>
      </c>
      <c r="E100" s="55">
        <v>0.02</v>
      </c>
      <c r="F100" s="55">
        <v>15</v>
      </c>
      <c r="G100" s="55">
        <v>60</v>
      </c>
      <c r="H100" s="55">
        <v>0.01</v>
      </c>
      <c r="I100" s="55">
        <v>0.1</v>
      </c>
      <c r="J100" s="47">
        <v>1</v>
      </c>
      <c r="K100" s="55">
        <v>98.1</v>
      </c>
      <c r="L100" s="47">
        <v>0.28000000000000003</v>
      </c>
      <c r="N100" s="41"/>
      <c r="O100" s="41"/>
      <c r="P100" s="41"/>
      <c r="Q100" s="42"/>
      <c r="R100" s="43"/>
      <c r="S100" s="43"/>
      <c r="T100" s="41"/>
      <c r="U100" s="41"/>
      <c r="V100" s="41"/>
    </row>
    <row r="101" spans="1:22" ht="18.75" x14ac:dyDescent="0.25">
      <c r="A101" s="28">
        <v>338</v>
      </c>
      <c r="B101" s="45" t="s">
        <v>27</v>
      </c>
      <c r="C101" s="6">
        <v>100</v>
      </c>
      <c r="D101" s="55">
        <v>0.4</v>
      </c>
      <c r="E101" s="55">
        <v>0.5</v>
      </c>
      <c r="F101" s="55">
        <v>9.8000000000000007</v>
      </c>
      <c r="G101" s="47">
        <v>47</v>
      </c>
      <c r="H101" s="55">
        <v>0.01</v>
      </c>
      <c r="I101" s="55">
        <v>0.02</v>
      </c>
      <c r="J101" s="55">
        <v>10</v>
      </c>
      <c r="K101" s="55">
        <v>8</v>
      </c>
      <c r="L101" s="55">
        <v>0.6</v>
      </c>
      <c r="N101" s="41"/>
      <c r="O101" s="41"/>
      <c r="P101" s="41"/>
      <c r="Q101" s="42"/>
      <c r="R101" s="43"/>
      <c r="S101" s="43"/>
      <c r="T101" s="41"/>
      <c r="U101" s="41"/>
      <c r="V101" s="41"/>
    </row>
    <row r="102" spans="1:22" ht="18.75" x14ac:dyDescent="0.25">
      <c r="A102" s="11"/>
      <c r="B102" s="27" t="s">
        <v>44</v>
      </c>
      <c r="C102" s="6">
        <v>40</v>
      </c>
      <c r="D102" s="55">
        <v>3.2</v>
      </c>
      <c r="E102" s="55">
        <v>0.4</v>
      </c>
      <c r="F102" s="55">
        <v>19.3</v>
      </c>
      <c r="G102" s="47">
        <v>93.5</v>
      </c>
      <c r="H102" s="47">
        <v>0.01</v>
      </c>
      <c r="I102" s="47">
        <v>0</v>
      </c>
      <c r="J102" s="47">
        <v>0</v>
      </c>
      <c r="K102" s="55">
        <v>9.1999999999999993</v>
      </c>
      <c r="L102" s="47">
        <v>0.6</v>
      </c>
      <c r="N102" s="41"/>
      <c r="O102" s="41"/>
      <c r="P102" s="41"/>
      <c r="Q102" s="42"/>
      <c r="R102" s="43"/>
      <c r="S102" s="43"/>
      <c r="T102" s="41"/>
      <c r="U102" s="41"/>
      <c r="V102" s="41"/>
    </row>
    <row r="103" spans="1:22" ht="18.75" x14ac:dyDescent="0.25">
      <c r="A103" s="12"/>
      <c r="B103" s="7" t="s">
        <v>17</v>
      </c>
      <c r="C103" s="52">
        <v>645</v>
      </c>
      <c r="D103" s="58">
        <f t="shared" ref="D103:L103" si="7">SUM(D97:D102)</f>
        <v>23.47</v>
      </c>
      <c r="E103" s="58">
        <f t="shared" si="7"/>
        <v>17.279999999999998</v>
      </c>
      <c r="F103" s="59">
        <f t="shared" si="7"/>
        <v>90.149999999999991</v>
      </c>
      <c r="G103" s="63">
        <f t="shared" si="7"/>
        <v>711.8</v>
      </c>
      <c r="H103" s="49">
        <f t="shared" si="7"/>
        <v>0.31000000000000005</v>
      </c>
      <c r="I103" s="49">
        <f t="shared" si="7"/>
        <v>0.24</v>
      </c>
      <c r="J103" s="58">
        <f t="shared" si="7"/>
        <v>13.280000000000001</v>
      </c>
      <c r="K103" s="57">
        <f t="shared" si="7"/>
        <v>181.19</v>
      </c>
      <c r="L103" s="57">
        <f t="shared" si="7"/>
        <v>7.68</v>
      </c>
      <c r="N103" s="41"/>
      <c r="O103" s="41"/>
      <c r="P103" s="41"/>
      <c r="Q103" s="42"/>
      <c r="R103" s="43"/>
      <c r="S103" s="43"/>
      <c r="T103" s="41"/>
      <c r="U103" s="41"/>
      <c r="V103" s="41"/>
    </row>
    <row r="104" spans="1:22" ht="20.25" x14ac:dyDescent="0.25">
      <c r="A104" s="4"/>
      <c r="B104" s="7" t="s">
        <v>34</v>
      </c>
      <c r="C104" s="53">
        <v>3097</v>
      </c>
      <c r="D104" s="50">
        <v>92.91</v>
      </c>
      <c r="E104" s="50">
        <v>94.04</v>
      </c>
      <c r="F104" s="50">
        <v>396.02</v>
      </c>
      <c r="G104" s="50" t="s">
        <v>43</v>
      </c>
      <c r="H104" s="50">
        <v>0.11</v>
      </c>
      <c r="I104" s="50">
        <v>0.1</v>
      </c>
      <c r="J104" s="50">
        <v>68.959999999999994</v>
      </c>
      <c r="K104" s="50">
        <v>1056.81</v>
      </c>
      <c r="L104" s="50">
        <v>41.04</v>
      </c>
    </row>
    <row r="105" spans="1:22" ht="20.25" x14ac:dyDescent="0.25">
      <c r="A105" s="4"/>
      <c r="B105" s="7" t="s">
        <v>35</v>
      </c>
      <c r="C105" s="53">
        <v>619</v>
      </c>
      <c r="D105" s="50">
        <f t="shared" ref="D105:L105" si="8">ROUNDUP(D104/5,2)</f>
        <v>18.59</v>
      </c>
      <c r="E105" s="50">
        <f t="shared" si="8"/>
        <v>18.810000000000002</v>
      </c>
      <c r="F105" s="50">
        <f t="shared" si="8"/>
        <v>79.210000000000008</v>
      </c>
      <c r="G105" s="50">
        <v>570.98</v>
      </c>
      <c r="H105" s="50">
        <f t="shared" si="8"/>
        <v>0.03</v>
      </c>
      <c r="I105" s="50">
        <f t="shared" si="8"/>
        <v>0.02</v>
      </c>
      <c r="J105" s="50">
        <f t="shared" si="8"/>
        <v>13.799999999999999</v>
      </c>
      <c r="K105" s="50">
        <f t="shared" si="8"/>
        <v>211.37</v>
      </c>
      <c r="L105" s="50">
        <f t="shared" si="8"/>
        <v>8.2099999999999991</v>
      </c>
    </row>
    <row r="106" spans="1:22" ht="20.25" x14ac:dyDescent="0.25">
      <c r="A106" s="4"/>
      <c r="B106" s="7" t="s">
        <v>36</v>
      </c>
      <c r="C106" s="53">
        <v>6087</v>
      </c>
      <c r="D106" s="50">
        <f>D57+D104</f>
        <v>198.21999999999997</v>
      </c>
      <c r="E106" s="50">
        <f>E57+E104</f>
        <v>231.84000000000003</v>
      </c>
      <c r="F106" s="50">
        <f>F57+F104</f>
        <v>801.28</v>
      </c>
      <c r="G106" s="50">
        <v>5736.68</v>
      </c>
      <c r="H106" s="50">
        <f>H57+H104</f>
        <v>1.5600000000000003</v>
      </c>
      <c r="I106" s="50">
        <f>I57+I104</f>
        <v>1.6900000000000002</v>
      </c>
      <c r="J106" s="50">
        <f>J57+J104</f>
        <v>168.64</v>
      </c>
      <c r="K106" s="50">
        <f>K57+K104</f>
        <v>2372.89</v>
      </c>
      <c r="L106" s="50">
        <f>L57+L104</f>
        <v>64.710000000000008</v>
      </c>
    </row>
    <row r="107" spans="1:22" ht="20.25" x14ac:dyDescent="0.25">
      <c r="A107" s="4"/>
      <c r="B107" s="7" t="s">
        <v>37</v>
      </c>
      <c r="C107" s="53">
        <v>609</v>
      </c>
      <c r="D107" s="50">
        <f>D106/10</f>
        <v>19.821999999999996</v>
      </c>
      <c r="E107" s="50">
        <f t="shared" ref="E107:L107" si="9">E106/10</f>
        <v>23.184000000000005</v>
      </c>
      <c r="F107" s="50">
        <f t="shared" si="9"/>
        <v>80.128</v>
      </c>
      <c r="G107" s="50">
        <f t="shared" si="9"/>
        <v>573.66800000000001</v>
      </c>
      <c r="H107" s="50">
        <f t="shared" si="9"/>
        <v>0.15600000000000003</v>
      </c>
      <c r="I107" s="50">
        <f t="shared" si="9"/>
        <v>0.16900000000000001</v>
      </c>
      <c r="J107" s="50">
        <f t="shared" si="9"/>
        <v>16.863999999999997</v>
      </c>
      <c r="K107" s="50">
        <f t="shared" si="9"/>
        <v>237.28899999999999</v>
      </c>
      <c r="L107" s="50">
        <f t="shared" si="9"/>
        <v>6.471000000000001</v>
      </c>
    </row>
    <row r="108" spans="1:22" ht="10.15" customHeight="1" x14ac:dyDescent="0.25">
      <c r="A108" s="37"/>
      <c r="B108" s="38"/>
      <c r="C108" s="20"/>
      <c r="D108" s="39"/>
      <c r="E108" s="39"/>
      <c r="F108" s="44"/>
      <c r="G108" s="39"/>
      <c r="H108" s="39"/>
      <c r="I108" s="39"/>
      <c r="J108" s="39"/>
      <c r="K108" s="39"/>
      <c r="L108" s="40"/>
    </row>
    <row r="109" spans="1:22" ht="20.25" x14ac:dyDescent="0.3">
      <c r="A109" s="37"/>
      <c r="B109" s="19" t="s">
        <v>26</v>
      </c>
      <c r="C109" s="20"/>
      <c r="D109" s="39"/>
      <c r="E109" s="39"/>
      <c r="F109" s="39"/>
      <c r="G109" s="39"/>
      <c r="H109" s="39"/>
      <c r="I109" s="39"/>
      <c r="J109" s="39"/>
      <c r="K109" s="39"/>
      <c r="L109" s="40"/>
    </row>
    <row r="110" spans="1:22" ht="20.25" x14ac:dyDescent="0.3">
      <c r="A110" s="19" t="s">
        <v>38</v>
      </c>
      <c r="B110" s="17"/>
      <c r="C110" s="13"/>
      <c r="D110" s="13"/>
      <c r="E110" s="13"/>
      <c r="F110" s="13"/>
      <c r="G110" s="13"/>
      <c r="H110" s="13"/>
      <c r="J110" s="17"/>
      <c r="K110" s="17"/>
      <c r="L110" s="17"/>
    </row>
    <row r="111" spans="1:22" ht="21" x14ac:dyDescent="0.35">
      <c r="A111" s="34" t="s">
        <v>39</v>
      </c>
      <c r="C111" s="13"/>
      <c r="D111" s="13"/>
      <c r="E111" s="13"/>
      <c r="F111" s="13"/>
      <c r="G111" s="13"/>
      <c r="H111" s="13"/>
      <c r="J111" s="13"/>
      <c r="K111" s="17"/>
      <c r="L111" s="17"/>
    </row>
    <row r="112" spans="1:22" ht="6" customHeight="1" x14ac:dyDescent="0.35">
      <c r="A112" s="34"/>
      <c r="B112" s="36"/>
      <c r="C112" s="17"/>
      <c r="D112" s="17"/>
      <c r="E112" s="17"/>
      <c r="F112" s="17"/>
      <c r="G112" s="17"/>
      <c r="H112" s="13"/>
      <c r="J112" s="13"/>
      <c r="K112" s="17"/>
      <c r="L112" s="17"/>
    </row>
    <row r="113" spans="1:26" ht="20.25" x14ac:dyDescent="0.25">
      <c r="A113" s="18" t="s">
        <v>23</v>
      </c>
      <c r="B113" s="15"/>
    </row>
    <row r="114" spans="1:26" ht="20.25" x14ac:dyDescent="0.25">
      <c r="A114" s="18" t="s">
        <v>30</v>
      </c>
      <c r="B114" s="15"/>
      <c r="C114" s="13"/>
      <c r="D114" s="13"/>
      <c r="E114" s="14"/>
      <c r="F114" s="13"/>
      <c r="G114" s="13"/>
      <c r="H114" s="13"/>
    </row>
    <row r="115" spans="1:26" ht="21" x14ac:dyDescent="0.25">
      <c r="A115" s="35" t="s">
        <v>31</v>
      </c>
      <c r="B115" s="16"/>
      <c r="C115" s="36"/>
      <c r="D115" s="13"/>
      <c r="E115" s="13"/>
      <c r="F115" s="13"/>
      <c r="G115" s="14"/>
      <c r="H115" s="13"/>
      <c r="J115" s="17"/>
      <c r="K115" s="17"/>
      <c r="L115" s="17"/>
      <c r="Q115" s="17"/>
      <c r="R115" s="21"/>
      <c r="S115" s="21"/>
      <c r="T115" s="21"/>
      <c r="U115" s="21"/>
      <c r="V115" s="21"/>
      <c r="W115" s="21"/>
      <c r="X115" s="21"/>
      <c r="Y115" s="21"/>
      <c r="Z115" s="9"/>
    </row>
    <row r="122" spans="1:26" x14ac:dyDescent="0.25">
      <c r="I122" t="s">
        <v>40</v>
      </c>
    </row>
  </sheetData>
  <mergeCells count="3">
    <mergeCell ref="B7:G7"/>
    <mergeCell ref="A11:B11"/>
    <mergeCell ref="B8:G8"/>
  </mergeCells>
  <pageMargins left="0.70866141732283472" right="0.70866141732283472" top="0.74803149606299213" bottom="0.74803149606299213" header="0.31496062992125984" footer="0.31496062992125984"/>
  <pageSetup paperSize="9" scale="6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Lenovo</cp:lastModifiedBy>
  <cp:lastPrinted>2023-03-29T11:25:16Z</cp:lastPrinted>
  <dcterms:created xsi:type="dcterms:W3CDTF">2017-08-16T07:25:10Z</dcterms:created>
  <dcterms:modified xsi:type="dcterms:W3CDTF">2023-11-12T13:04:26Z</dcterms:modified>
</cp:coreProperties>
</file>